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580" windowHeight="7605" activeTab="0"/>
  </bookViews>
  <sheets>
    <sheet name="табл 2" sheetId="1" r:id="rId1"/>
  </sheets>
  <externalReferences>
    <externalReference r:id="rId4"/>
    <externalReference r:id="rId5"/>
  </externalReferences>
  <definedNames>
    <definedName name="_xlnm.Print_Titles" localSheetId="0">'табл 2'!$A:$B</definedName>
  </definedNames>
  <calcPr fullCalcOnLoad="1"/>
</workbook>
</file>

<file path=xl/sharedStrings.xml><?xml version="1.0" encoding="utf-8"?>
<sst xmlns="http://schemas.openxmlformats.org/spreadsheetml/2006/main" count="55" uniqueCount="23">
  <si>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</si>
  <si>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</si>
  <si>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</si>
  <si>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</si>
  <si>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</si>
  <si>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</si>
  <si>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</si>
  <si>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</si>
  <si>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</si>
  <si>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</si>
  <si>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</si>
  <si>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</si>
  <si>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</si>
  <si>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</si>
  <si>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</si>
  <si>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</si>
  <si>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</si>
  <si>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Таблиця 2</t>
  </si>
  <si>
    <t>Таблиця 2 (продовження)</t>
  </si>
  <si>
    <t>Суд</t>
  </si>
  <si>
    <t xml:space="preserve">    Навантаження на одного суддю місцевого загального суду Сумської області в І півріччі 2017 року в порівнянні з І півріччям 2016 року</t>
  </si>
  <si>
    <t>І півріччя 2016</t>
  </si>
  <si>
    <t>І півріччя 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</si>
</sst>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32" borderId="10" xfId="0" applyFont="1" applyFill="1" applyBorder="1" applyAlignment="1" applyProtection="1">
      <alignment horizontal="center" vertical="top" wrapText="1"/>
      <protection hidden="1"/>
    </xf>
    <xf numFmtId="0" fontId="8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/>
      <protection hidden="1"/>
    </xf>
    <xf numFmtId="1" fontId="2" fillId="0" borderId="10" xfId="0" applyNumberFormat="1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8" fillId="33" borderId="10" xfId="0" applyFont="1" applyFill="1" applyBorder="1" applyAlignment="1" applyProtection="1">
      <alignment horizontal="center" vertical="top" wrapText="1"/>
      <protection hidden="1"/>
    </xf>
    <xf numFmtId="2" fontId="2" fillId="33" borderId="10" xfId="0" applyNumberFormat="1" applyFont="1" applyFill="1" applyBorder="1" applyAlignment="1" applyProtection="1">
      <alignment/>
      <protection hidden="1"/>
    </xf>
    <xf numFmtId="2" fontId="2" fillId="34" borderId="10" xfId="0" applyNumberFormat="1" applyFont="1" applyFill="1" applyBorder="1" applyAlignment="1" applyProtection="1">
      <alignment/>
      <protection hidden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 applyProtection="1">
      <alignment/>
      <protection hidden="1"/>
    </xf>
    <xf numFmtId="1" fontId="2" fillId="34" borderId="10" xfId="0" applyNumberFormat="1" applyFont="1" applyFill="1" applyBorder="1" applyAlignment="1" applyProtection="1">
      <alignment/>
      <protection hidden="1"/>
    </xf>
    <xf numFmtId="0" fontId="7" fillId="32" borderId="12" xfId="0" applyFont="1" applyFill="1" applyBorder="1" applyAlignment="1" applyProtection="1">
      <alignment horizontal="center" vertical="center" wrapText="1"/>
      <protection hidden="1"/>
    </xf>
    <xf numFmtId="0" fontId="7" fillId="32" borderId="13" xfId="0" applyFont="1" applyFill="1" applyBorder="1" applyAlignment="1" applyProtection="1">
      <alignment horizontal="center" vertical="center" wrapText="1"/>
      <protection hidden="1"/>
    </xf>
    <xf numFmtId="0" fontId="7" fillId="32" borderId="14" xfId="0" applyFont="1" applyFill="1" applyBorder="1" applyAlignment="1" applyProtection="1">
      <alignment horizontal="center" vertical="center" wrapText="1"/>
      <protection hidden="1"/>
    </xf>
    <xf numFmtId="0" fontId="8" fillId="32" borderId="10" xfId="0" applyFont="1" applyFill="1" applyBorder="1" applyAlignment="1" applyProtection="1">
      <alignment horizontal="center" vertical="top" wrapText="1"/>
      <protection hidden="1"/>
    </xf>
    <xf numFmtId="0" fontId="8" fillId="32" borderId="10" xfId="0" applyFont="1" applyFill="1" applyBorder="1" applyAlignment="1" applyProtection="1">
      <alignment horizontal="center" vertical="center" wrapText="1"/>
      <protection hidden="1"/>
    </xf>
    <xf numFmtId="0" fontId="5" fillId="32" borderId="10" xfId="0" applyFont="1" applyFill="1" applyBorder="1" applyAlignment="1" applyProtection="1">
      <alignment horizontal="center" wrapText="1"/>
      <protection hidden="1"/>
    </xf>
    <xf numFmtId="0" fontId="9" fillId="33" borderId="1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32" borderId="12" xfId="0" applyFont="1" applyFill="1" applyBorder="1" applyAlignment="1" applyProtection="1">
      <alignment horizontal="center" vertical="center" textRotation="90" wrapText="1"/>
      <protection hidden="1"/>
    </xf>
    <xf numFmtId="0" fontId="6" fillId="32" borderId="13" xfId="0" applyFont="1" applyFill="1" applyBorder="1" applyAlignment="1" applyProtection="1">
      <alignment horizontal="center" vertical="center" textRotation="90" wrapText="1"/>
      <protection hidden="1"/>
    </xf>
    <xf numFmtId="0" fontId="6" fillId="32" borderId="14" xfId="0" applyFont="1" applyFill="1" applyBorder="1" applyAlignment="1" applyProtection="1">
      <alignment horizontal="center" vertical="center" textRotation="90" wrapText="1"/>
      <protection hidden="1"/>
    </xf>
    <xf numFmtId="0" fontId="5" fillId="32" borderId="10" xfId="0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12.250\&#1086;&#1073;&#1097;&#1072;&#1103;%20&#1087;&#1072;&#1087;&#1082;&#1072;\ZVIT_XLS\Info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_SUD"/>
      <sheetName val="Лист2"/>
      <sheetName val="Лист3"/>
    </sheetNames>
    <sheetDataSet>
      <sheetData sheetId="0">
        <row r="5">
          <cell r="B5" t="str">
            <v>Білопільський районний суд </v>
          </cell>
        </row>
        <row r="6">
          <cell r="B6" t="str">
            <v>Буринський районний суд</v>
          </cell>
        </row>
        <row r="7">
          <cell r="B7" t="str">
            <v>Великописарівський районний суд</v>
          </cell>
        </row>
        <row r="8">
          <cell r="B8" t="str">
            <v>Глухівський міськрайонний суд</v>
          </cell>
        </row>
        <row r="9">
          <cell r="B9" t="str">
            <v>Зарічний районний суд м.Суми</v>
          </cell>
        </row>
        <row r="10">
          <cell r="B10" t="str">
            <v>Ковпаківський районний суд м. Сум</v>
          </cell>
        </row>
        <row r="11">
          <cell r="B11" t="str">
            <v>Конотопський міськрайонний суд</v>
          </cell>
        </row>
        <row r="12">
          <cell r="B12" t="str">
            <v>Краснопільський районний суд </v>
          </cell>
        </row>
        <row r="13">
          <cell r="B13" t="str">
            <v>Кролевецький районний суд</v>
          </cell>
        </row>
        <row r="14">
          <cell r="B14" t="str">
            <v>Лебединський районний суд</v>
          </cell>
        </row>
        <row r="15">
          <cell r="B15" t="str">
            <v>Липоводолинський районний суд</v>
          </cell>
        </row>
        <row r="16">
          <cell r="B16" t="str">
            <v>Недригайлівський районний суд</v>
          </cell>
        </row>
        <row r="17">
          <cell r="B17" t="str">
            <v>Охтирський міськрайонний суд</v>
          </cell>
        </row>
        <row r="18">
          <cell r="B18" t="str">
            <v>Путивльський районний суд</v>
          </cell>
        </row>
        <row r="19">
          <cell r="B19" t="str">
            <v>Роменський міськрайонний суд</v>
          </cell>
        </row>
        <row r="20">
          <cell r="B20" t="str">
            <v>Середино-Будський районний суд</v>
          </cell>
        </row>
        <row r="21">
          <cell r="B21" t="str">
            <v>Сумський районний суд</v>
          </cell>
        </row>
        <row r="22">
          <cell r="B22" t="str">
            <v>Тростянецький районний суд</v>
          </cell>
        </row>
        <row r="23">
          <cell r="B23" t="str">
            <v>Шосткинський міськрайонний суд</v>
          </cell>
        </row>
        <row r="24">
          <cell r="B24" t="str">
            <v>Ямпільський районний суд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</sheetNames>
    <sheetDataSet>
      <sheetData sheetId="0">
        <row r="8">
          <cell r="C8">
            <v>417</v>
          </cell>
          <cell r="D8">
            <v>76</v>
          </cell>
          <cell r="E8">
            <v>519</v>
          </cell>
          <cell r="F8">
            <v>120</v>
          </cell>
          <cell r="G8">
            <v>17</v>
          </cell>
          <cell r="H8">
            <v>16</v>
          </cell>
          <cell r="I8">
            <v>21</v>
          </cell>
          <cell r="J8">
            <v>19</v>
          </cell>
          <cell r="K8">
            <v>507</v>
          </cell>
          <cell r="L8">
            <v>458</v>
          </cell>
          <cell r="M8">
            <v>536</v>
          </cell>
          <cell r="N8">
            <v>490</v>
          </cell>
          <cell r="O8">
            <v>282</v>
          </cell>
          <cell r="P8">
            <v>277</v>
          </cell>
          <cell r="Q8">
            <v>326</v>
          </cell>
          <cell r="R8">
            <v>321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1223</v>
          </cell>
          <cell r="Z8">
            <v>1402</v>
          </cell>
        </row>
        <row r="9">
          <cell r="C9">
            <v>243</v>
          </cell>
          <cell r="D9">
            <v>55</v>
          </cell>
          <cell r="E9">
            <v>253</v>
          </cell>
          <cell r="F9">
            <v>54</v>
          </cell>
          <cell r="G9">
            <v>12</v>
          </cell>
          <cell r="H9">
            <v>8</v>
          </cell>
          <cell r="I9">
            <v>13</v>
          </cell>
          <cell r="J9">
            <v>10</v>
          </cell>
          <cell r="K9">
            <v>340</v>
          </cell>
          <cell r="L9">
            <v>305</v>
          </cell>
          <cell r="M9">
            <v>355</v>
          </cell>
          <cell r="N9">
            <v>331</v>
          </cell>
          <cell r="O9">
            <v>143</v>
          </cell>
          <cell r="P9">
            <v>142</v>
          </cell>
          <cell r="Q9">
            <v>148</v>
          </cell>
          <cell r="R9">
            <v>144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738</v>
          </cell>
          <cell r="Z9">
            <v>769</v>
          </cell>
        </row>
        <row r="10">
          <cell r="C10">
            <v>175</v>
          </cell>
          <cell r="D10">
            <v>47</v>
          </cell>
          <cell r="E10">
            <v>219</v>
          </cell>
          <cell r="F10">
            <v>68</v>
          </cell>
          <cell r="G10">
            <v>8</v>
          </cell>
          <cell r="H10">
            <v>8</v>
          </cell>
          <cell r="I10">
            <v>20</v>
          </cell>
          <cell r="J10">
            <v>17</v>
          </cell>
          <cell r="K10">
            <v>247</v>
          </cell>
          <cell r="L10">
            <v>231</v>
          </cell>
          <cell r="M10">
            <v>239</v>
          </cell>
          <cell r="N10">
            <v>228</v>
          </cell>
          <cell r="O10">
            <v>166</v>
          </cell>
          <cell r="P10">
            <v>165</v>
          </cell>
          <cell r="Q10">
            <v>203</v>
          </cell>
          <cell r="R10">
            <v>201</v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596</v>
          </cell>
          <cell r="Z10">
            <v>682</v>
          </cell>
        </row>
        <row r="11">
          <cell r="C11">
            <v>655</v>
          </cell>
          <cell r="D11">
            <v>125</v>
          </cell>
          <cell r="E11">
            <v>754</v>
          </cell>
          <cell r="F11">
            <v>152</v>
          </cell>
          <cell r="G11">
            <v>16</v>
          </cell>
          <cell r="H11">
            <v>13</v>
          </cell>
          <cell r="I11">
            <v>41</v>
          </cell>
          <cell r="J11">
            <v>31</v>
          </cell>
          <cell r="K11">
            <v>372</v>
          </cell>
          <cell r="L11">
            <v>294</v>
          </cell>
          <cell r="M11">
            <v>480</v>
          </cell>
          <cell r="N11">
            <v>407</v>
          </cell>
          <cell r="O11">
            <v>462</v>
          </cell>
          <cell r="P11">
            <v>461</v>
          </cell>
          <cell r="Q11">
            <v>374</v>
          </cell>
          <cell r="R11">
            <v>367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1505</v>
          </cell>
          <cell r="Z11">
            <v>1649</v>
          </cell>
        </row>
        <row r="12">
          <cell r="C12">
            <v>1930</v>
          </cell>
          <cell r="D12">
            <v>189</v>
          </cell>
          <cell r="E12">
            <v>2149</v>
          </cell>
          <cell r="F12">
            <v>219</v>
          </cell>
          <cell r="G12">
            <v>333</v>
          </cell>
          <cell r="H12">
            <v>280</v>
          </cell>
          <cell r="I12">
            <v>295</v>
          </cell>
          <cell r="J12">
            <v>194</v>
          </cell>
          <cell r="K12">
            <v>2075</v>
          </cell>
          <cell r="L12">
            <v>1437</v>
          </cell>
          <cell r="M12">
            <v>1901</v>
          </cell>
          <cell r="N12">
            <v>1427</v>
          </cell>
          <cell r="O12">
            <v>732</v>
          </cell>
          <cell r="P12">
            <v>709</v>
          </cell>
          <cell r="Q12">
            <v>1020</v>
          </cell>
          <cell r="R12">
            <v>1002</v>
          </cell>
          <cell r="S12">
            <v>0</v>
          </cell>
          <cell r="T12">
            <v>0</v>
          </cell>
          <cell r="U12">
            <v>4</v>
          </cell>
          <cell r="V12">
            <v>1</v>
          </cell>
          <cell r="W12">
            <v>0</v>
          </cell>
          <cell r="X12">
            <v>0</v>
          </cell>
          <cell r="Y12">
            <v>5074</v>
          </cell>
          <cell r="Z12">
            <v>5366</v>
          </cell>
        </row>
        <row r="13">
          <cell r="C13">
            <v>3625</v>
          </cell>
          <cell r="D13">
            <v>209</v>
          </cell>
          <cell r="E13">
            <v>3848</v>
          </cell>
          <cell r="F13">
            <v>216</v>
          </cell>
          <cell r="G13">
            <v>131</v>
          </cell>
          <cell r="H13">
            <v>88</v>
          </cell>
          <cell r="I13">
            <v>302</v>
          </cell>
          <cell r="J13">
            <v>251</v>
          </cell>
          <cell r="K13">
            <v>1863</v>
          </cell>
          <cell r="L13">
            <v>1476</v>
          </cell>
          <cell r="M13">
            <v>1941</v>
          </cell>
          <cell r="N13">
            <v>1482</v>
          </cell>
          <cell r="O13">
            <v>999</v>
          </cell>
          <cell r="P13">
            <v>973</v>
          </cell>
          <cell r="Q13">
            <v>1359</v>
          </cell>
          <cell r="R13">
            <v>1340</v>
          </cell>
          <cell r="S13">
            <v>0</v>
          </cell>
          <cell r="T13">
            <v>0</v>
          </cell>
          <cell r="U13">
            <v>8</v>
          </cell>
          <cell r="V13">
            <v>5</v>
          </cell>
          <cell r="W13">
            <v>0</v>
          </cell>
          <cell r="X13">
            <v>0</v>
          </cell>
          <cell r="Y13">
            <v>6626</v>
          </cell>
          <cell r="Z13">
            <v>7455</v>
          </cell>
        </row>
        <row r="14">
          <cell r="C14">
            <v>1155</v>
          </cell>
          <cell r="D14">
            <v>178</v>
          </cell>
          <cell r="E14">
            <v>1306</v>
          </cell>
          <cell r="F14">
            <v>270</v>
          </cell>
          <cell r="G14">
            <v>79</v>
          </cell>
          <cell r="H14">
            <v>54</v>
          </cell>
          <cell r="I14">
            <v>76</v>
          </cell>
          <cell r="J14">
            <v>54</v>
          </cell>
          <cell r="K14">
            <v>1194</v>
          </cell>
          <cell r="L14">
            <v>938</v>
          </cell>
          <cell r="M14">
            <v>1247</v>
          </cell>
          <cell r="N14">
            <v>960</v>
          </cell>
          <cell r="O14">
            <v>649</v>
          </cell>
          <cell r="P14">
            <v>634</v>
          </cell>
          <cell r="Q14">
            <v>533</v>
          </cell>
          <cell r="R14">
            <v>512</v>
          </cell>
          <cell r="S14">
            <v>0</v>
          </cell>
          <cell r="T14">
            <v>0</v>
          </cell>
          <cell r="U14">
            <v>1</v>
          </cell>
          <cell r="V14">
            <v>1</v>
          </cell>
          <cell r="W14">
            <v>0</v>
          </cell>
          <cell r="X14">
            <v>0</v>
          </cell>
          <cell r="Y14">
            <v>3078</v>
          </cell>
          <cell r="Z14">
            <v>3163</v>
          </cell>
        </row>
        <row r="15">
          <cell r="C15">
            <v>224</v>
          </cell>
          <cell r="D15">
            <v>50</v>
          </cell>
          <cell r="E15">
            <v>163</v>
          </cell>
          <cell r="F15">
            <v>60</v>
          </cell>
          <cell r="G15">
            <v>9</v>
          </cell>
          <cell r="H15">
            <v>6</v>
          </cell>
          <cell r="I15">
            <v>12</v>
          </cell>
          <cell r="J15">
            <v>11</v>
          </cell>
          <cell r="K15">
            <v>229</v>
          </cell>
          <cell r="L15">
            <v>208</v>
          </cell>
          <cell r="M15">
            <v>247</v>
          </cell>
          <cell r="N15">
            <v>235</v>
          </cell>
          <cell r="O15">
            <v>204</v>
          </cell>
          <cell r="P15">
            <v>202</v>
          </cell>
          <cell r="Q15">
            <v>167</v>
          </cell>
          <cell r="R15">
            <v>166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666</v>
          </cell>
          <cell r="Z15">
            <v>589</v>
          </cell>
        </row>
        <row r="16">
          <cell r="C16">
            <v>345</v>
          </cell>
          <cell r="D16">
            <v>61</v>
          </cell>
          <cell r="E16">
            <v>319</v>
          </cell>
          <cell r="F16">
            <v>59</v>
          </cell>
          <cell r="G16">
            <v>18</v>
          </cell>
          <cell r="H16">
            <v>17</v>
          </cell>
          <cell r="I16">
            <v>24</v>
          </cell>
          <cell r="J16">
            <v>23</v>
          </cell>
          <cell r="K16">
            <v>283</v>
          </cell>
          <cell r="L16">
            <v>253</v>
          </cell>
          <cell r="M16">
            <v>277</v>
          </cell>
          <cell r="N16">
            <v>250</v>
          </cell>
          <cell r="O16">
            <v>329</v>
          </cell>
          <cell r="P16">
            <v>310</v>
          </cell>
          <cell r="Q16">
            <v>348</v>
          </cell>
          <cell r="R16">
            <v>330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976</v>
          </cell>
          <cell r="Z16">
            <v>968</v>
          </cell>
        </row>
        <row r="17">
          <cell r="C17">
            <v>432</v>
          </cell>
          <cell r="D17">
            <v>83</v>
          </cell>
          <cell r="E17">
            <v>456</v>
          </cell>
          <cell r="F17">
            <v>106</v>
          </cell>
          <cell r="G17">
            <v>24</v>
          </cell>
          <cell r="H17">
            <v>20</v>
          </cell>
          <cell r="I17">
            <v>36</v>
          </cell>
          <cell r="J17">
            <v>35</v>
          </cell>
          <cell r="K17">
            <v>409</v>
          </cell>
          <cell r="L17">
            <v>354</v>
          </cell>
          <cell r="M17">
            <v>489</v>
          </cell>
          <cell r="N17">
            <v>454</v>
          </cell>
          <cell r="O17">
            <v>294</v>
          </cell>
          <cell r="P17">
            <v>285</v>
          </cell>
          <cell r="Q17">
            <v>328</v>
          </cell>
          <cell r="R17">
            <v>317</v>
          </cell>
          <cell r="S17">
            <v>1</v>
          </cell>
          <cell r="T17">
            <v>0</v>
          </cell>
          <cell r="U17">
            <v>6</v>
          </cell>
          <cell r="V17">
            <v>7</v>
          </cell>
          <cell r="W17">
            <v>0</v>
          </cell>
          <cell r="X17">
            <v>0</v>
          </cell>
          <cell r="Y17">
            <v>1166</v>
          </cell>
          <cell r="Z17">
            <v>1316</v>
          </cell>
        </row>
        <row r="18">
          <cell r="C18">
            <v>187</v>
          </cell>
          <cell r="D18">
            <v>19</v>
          </cell>
          <cell r="E18">
            <v>167</v>
          </cell>
          <cell r="F18">
            <v>38</v>
          </cell>
          <cell r="G18">
            <v>12</v>
          </cell>
          <cell r="H18">
            <v>8</v>
          </cell>
          <cell r="I18">
            <v>11</v>
          </cell>
          <cell r="J18">
            <v>7</v>
          </cell>
          <cell r="K18">
            <v>231</v>
          </cell>
          <cell r="L18">
            <v>214</v>
          </cell>
          <cell r="M18">
            <v>198</v>
          </cell>
          <cell r="N18">
            <v>174</v>
          </cell>
          <cell r="O18">
            <v>146</v>
          </cell>
          <cell r="P18">
            <v>145</v>
          </cell>
          <cell r="Q18">
            <v>142</v>
          </cell>
          <cell r="R18">
            <v>142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576</v>
          </cell>
          <cell r="Z18">
            <v>518</v>
          </cell>
        </row>
        <row r="19">
          <cell r="C19">
            <v>190</v>
          </cell>
          <cell r="D19">
            <v>18</v>
          </cell>
          <cell r="E19">
            <v>245</v>
          </cell>
          <cell r="F19">
            <v>51</v>
          </cell>
          <cell r="G19">
            <v>12</v>
          </cell>
          <cell r="H19">
            <v>10</v>
          </cell>
          <cell r="I19">
            <v>31</v>
          </cell>
          <cell r="J19">
            <v>21</v>
          </cell>
          <cell r="K19">
            <v>290</v>
          </cell>
          <cell r="L19">
            <v>280</v>
          </cell>
          <cell r="M19">
            <v>351</v>
          </cell>
          <cell r="N19">
            <v>342</v>
          </cell>
          <cell r="O19">
            <v>130</v>
          </cell>
          <cell r="P19">
            <v>129</v>
          </cell>
          <cell r="Q19">
            <v>164</v>
          </cell>
          <cell r="R19">
            <v>161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622</v>
          </cell>
          <cell r="Z19">
            <v>791</v>
          </cell>
        </row>
        <row r="20">
          <cell r="C20">
            <v>886</v>
          </cell>
          <cell r="D20">
            <v>163</v>
          </cell>
          <cell r="E20">
            <v>719</v>
          </cell>
          <cell r="F20">
            <v>172</v>
          </cell>
          <cell r="G20">
            <v>89</v>
          </cell>
          <cell r="H20">
            <v>75</v>
          </cell>
          <cell r="I20">
            <v>65</v>
          </cell>
          <cell r="J20">
            <v>39</v>
          </cell>
          <cell r="K20">
            <v>851</v>
          </cell>
          <cell r="L20">
            <v>673</v>
          </cell>
          <cell r="M20">
            <v>824</v>
          </cell>
          <cell r="N20">
            <v>727</v>
          </cell>
          <cell r="O20">
            <v>417</v>
          </cell>
          <cell r="P20">
            <v>413</v>
          </cell>
          <cell r="Q20">
            <v>403</v>
          </cell>
          <cell r="R20">
            <v>397</v>
          </cell>
          <cell r="S20">
            <v>0</v>
          </cell>
          <cell r="T20">
            <v>0</v>
          </cell>
          <cell r="U20">
            <v>3</v>
          </cell>
          <cell r="V20">
            <v>1</v>
          </cell>
          <cell r="W20">
            <v>0</v>
          </cell>
          <cell r="X20">
            <v>0</v>
          </cell>
          <cell r="Y20">
            <v>2246</v>
          </cell>
          <cell r="Z20">
            <v>2012</v>
          </cell>
        </row>
        <row r="21">
          <cell r="C21">
            <v>277</v>
          </cell>
          <cell r="D21">
            <v>56</v>
          </cell>
          <cell r="E21">
            <v>265</v>
          </cell>
          <cell r="F21">
            <v>63</v>
          </cell>
          <cell r="G21">
            <v>21</v>
          </cell>
          <cell r="H21">
            <v>15</v>
          </cell>
          <cell r="I21">
            <v>37</v>
          </cell>
          <cell r="J21">
            <v>6</v>
          </cell>
          <cell r="K21">
            <v>308</v>
          </cell>
          <cell r="L21">
            <v>259</v>
          </cell>
          <cell r="M21">
            <v>359</v>
          </cell>
          <cell r="N21">
            <v>334</v>
          </cell>
          <cell r="O21">
            <v>199</v>
          </cell>
          <cell r="P21">
            <v>199</v>
          </cell>
          <cell r="Q21">
            <v>155</v>
          </cell>
          <cell r="R21">
            <v>153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805</v>
          </cell>
          <cell r="Z21">
            <v>816</v>
          </cell>
        </row>
        <row r="22">
          <cell r="C22">
            <v>1369</v>
          </cell>
          <cell r="D22">
            <v>136</v>
          </cell>
          <cell r="E22">
            <v>869</v>
          </cell>
          <cell r="F22">
            <v>136</v>
          </cell>
          <cell r="G22">
            <v>35</v>
          </cell>
          <cell r="H22">
            <v>24</v>
          </cell>
          <cell r="I22">
            <v>44</v>
          </cell>
          <cell r="J22">
            <v>35</v>
          </cell>
          <cell r="K22">
            <v>848</v>
          </cell>
          <cell r="L22">
            <v>709</v>
          </cell>
          <cell r="M22">
            <v>966</v>
          </cell>
          <cell r="N22">
            <v>809</v>
          </cell>
          <cell r="O22">
            <v>425</v>
          </cell>
          <cell r="P22">
            <v>419</v>
          </cell>
          <cell r="Q22">
            <v>479</v>
          </cell>
          <cell r="R22">
            <v>464</v>
          </cell>
          <cell r="S22">
            <v>0</v>
          </cell>
          <cell r="T22">
            <v>0</v>
          </cell>
          <cell r="U22">
            <v>2</v>
          </cell>
          <cell r="V22">
            <v>0</v>
          </cell>
          <cell r="W22">
            <v>0</v>
          </cell>
          <cell r="X22">
            <v>0</v>
          </cell>
          <cell r="Y22">
            <v>2679</v>
          </cell>
          <cell r="Z22">
            <v>2358</v>
          </cell>
        </row>
        <row r="23">
          <cell r="C23">
            <v>175</v>
          </cell>
          <cell r="D23">
            <v>45</v>
          </cell>
          <cell r="E23">
            <v>178</v>
          </cell>
          <cell r="F23">
            <v>51</v>
          </cell>
          <cell r="G23">
            <v>4</v>
          </cell>
          <cell r="H23">
            <v>3</v>
          </cell>
          <cell r="I23">
            <v>5</v>
          </cell>
          <cell r="J23">
            <v>6</v>
          </cell>
          <cell r="K23">
            <v>131</v>
          </cell>
          <cell r="L23">
            <v>95</v>
          </cell>
          <cell r="M23">
            <v>106</v>
          </cell>
          <cell r="N23">
            <v>96</v>
          </cell>
          <cell r="O23">
            <v>285</v>
          </cell>
          <cell r="P23">
            <v>276</v>
          </cell>
          <cell r="Q23">
            <v>304</v>
          </cell>
          <cell r="R23">
            <v>298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595</v>
          </cell>
          <cell r="Z23">
            <v>593</v>
          </cell>
        </row>
        <row r="24">
          <cell r="C24">
            <v>216</v>
          </cell>
          <cell r="D24">
            <v>113</v>
          </cell>
          <cell r="E24">
            <v>213</v>
          </cell>
          <cell r="F24">
            <v>139</v>
          </cell>
          <cell r="G24">
            <v>55</v>
          </cell>
          <cell r="H24">
            <v>46</v>
          </cell>
          <cell r="I24">
            <v>57</v>
          </cell>
          <cell r="J24">
            <v>47</v>
          </cell>
          <cell r="K24">
            <v>584</v>
          </cell>
          <cell r="L24">
            <v>522</v>
          </cell>
          <cell r="M24">
            <v>741</v>
          </cell>
          <cell r="N24">
            <v>634</v>
          </cell>
          <cell r="O24">
            <v>420</v>
          </cell>
          <cell r="P24">
            <v>395</v>
          </cell>
          <cell r="Q24">
            <v>843</v>
          </cell>
          <cell r="R24">
            <v>794</v>
          </cell>
          <cell r="S24">
            <v>0</v>
          </cell>
          <cell r="T24">
            <v>0</v>
          </cell>
          <cell r="U24">
            <v>2</v>
          </cell>
          <cell r="V24">
            <v>1</v>
          </cell>
          <cell r="W24">
            <v>0</v>
          </cell>
          <cell r="X24">
            <v>0</v>
          </cell>
          <cell r="Y24">
            <v>1277</v>
          </cell>
          <cell r="Z24">
            <v>1855</v>
          </cell>
        </row>
        <row r="25">
          <cell r="C25">
            <v>364</v>
          </cell>
          <cell r="D25">
            <v>92</v>
          </cell>
          <cell r="E25">
            <v>367</v>
          </cell>
          <cell r="F25">
            <v>74</v>
          </cell>
          <cell r="G25">
            <v>23</v>
          </cell>
          <cell r="H25">
            <v>20</v>
          </cell>
          <cell r="I25">
            <v>18</v>
          </cell>
          <cell r="J25">
            <v>11</v>
          </cell>
          <cell r="K25">
            <v>393</v>
          </cell>
          <cell r="L25">
            <v>334</v>
          </cell>
          <cell r="M25">
            <v>427</v>
          </cell>
          <cell r="N25">
            <v>361</v>
          </cell>
          <cell r="O25">
            <v>163</v>
          </cell>
          <cell r="P25">
            <v>159</v>
          </cell>
          <cell r="Q25">
            <v>193</v>
          </cell>
          <cell r="R25">
            <v>181</v>
          </cell>
          <cell r="S25">
            <v>0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943</v>
          </cell>
          <cell r="Z25">
            <v>1006</v>
          </cell>
        </row>
        <row r="26">
          <cell r="C26">
            <v>1711</v>
          </cell>
          <cell r="D26">
            <v>165</v>
          </cell>
          <cell r="E26">
            <v>1162</v>
          </cell>
          <cell r="F26">
            <v>185</v>
          </cell>
          <cell r="G26">
            <v>63</v>
          </cell>
          <cell r="H26">
            <v>52</v>
          </cell>
          <cell r="I26">
            <v>38</v>
          </cell>
          <cell r="J26">
            <v>30</v>
          </cell>
          <cell r="K26">
            <v>1082</v>
          </cell>
          <cell r="L26">
            <v>857</v>
          </cell>
          <cell r="M26">
            <v>1095</v>
          </cell>
          <cell r="N26">
            <v>888</v>
          </cell>
          <cell r="O26">
            <v>643</v>
          </cell>
          <cell r="P26">
            <v>628</v>
          </cell>
          <cell r="Q26">
            <v>650</v>
          </cell>
          <cell r="R26">
            <v>634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3499</v>
          </cell>
          <cell r="Z26">
            <v>2946</v>
          </cell>
        </row>
        <row r="27">
          <cell r="C27">
            <v>129</v>
          </cell>
          <cell r="D27">
            <v>46</v>
          </cell>
          <cell r="E27">
            <v>212</v>
          </cell>
          <cell r="F27">
            <v>58</v>
          </cell>
          <cell r="G27">
            <v>10</v>
          </cell>
          <cell r="H27">
            <v>9</v>
          </cell>
          <cell r="I27">
            <v>1</v>
          </cell>
          <cell r="J27">
            <v>1</v>
          </cell>
          <cell r="K27">
            <v>153</v>
          </cell>
          <cell r="L27">
            <v>136</v>
          </cell>
          <cell r="M27">
            <v>230</v>
          </cell>
          <cell r="N27">
            <v>197</v>
          </cell>
          <cell r="O27">
            <v>177</v>
          </cell>
          <cell r="P27">
            <v>173</v>
          </cell>
          <cell r="Q27">
            <v>273</v>
          </cell>
          <cell r="R27">
            <v>265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469</v>
          </cell>
          <cell r="Z27">
            <v>716</v>
          </cell>
        </row>
        <row r="28">
          <cell r="C28">
            <v>14705</v>
          </cell>
          <cell r="D28">
            <v>1926</v>
          </cell>
          <cell r="E28">
            <v>14383</v>
          </cell>
          <cell r="F28">
            <v>2291</v>
          </cell>
          <cell r="G28">
            <v>971</v>
          </cell>
          <cell r="H28">
            <v>772</v>
          </cell>
          <cell r="I28">
            <v>1147</v>
          </cell>
          <cell r="J28">
            <v>848</v>
          </cell>
          <cell r="K28">
            <v>12390</v>
          </cell>
          <cell r="L28">
            <v>10033</v>
          </cell>
          <cell r="M28">
            <v>13009</v>
          </cell>
          <cell r="N28">
            <v>10826</v>
          </cell>
          <cell r="O28">
            <v>7265</v>
          </cell>
          <cell r="P28">
            <v>7094</v>
          </cell>
          <cell r="Q28">
            <v>8412</v>
          </cell>
          <cell r="R28">
            <v>8189</v>
          </cell>
          <cell r="S28">
            <v>1</v>
          </cell>
          <cell r="T28">
            <v>0</v>
          </cell>
          <cell r="U28">
            <v>27</v>
          </cell>
          <cell r="V28">
            <v>19</v>
          </cell>
          <cell r="W28">
            <v>0</v>
          </cell>
          <cell r="X28">
            <v>0</v>
          </cell>
          <cell r="Y28">
            <v>35359</v>
          </cell>
          <cell r="Z28">
            <v>36970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30" sqref="M30"/>
    </sheetView>
  </sheetViews>
  <sheetFormatPr defaultColWidth="9.00390625" defaultRowHeight="15.75"/>
  <cols>
    <col min="1" max="1" width="3.875" style="1" customWidth="1"/>
    <col min="2" max="2" width="24.625" style="1" customWidth="1"/>
    <col min="3" max="3" width="8.25390625" style="1" customWidth="1"/>
    <col min="4" max="4" width="8.125" style="1" customWidth="1"/>
    <col min="5" max="5" width="8.50390625" style="1" customWidth="1"/>
    <col min="6" max="6" width="7.25390625" style="1" customWidth="1"/>
    <col min="7" max="7" width="8.375" style="1" customWidth="1"/>
    <col min="8" max="8" width="7.625" style="1" customWidth="1"/>
    <col min="9" max="9" width="9.00390625" style="1" customWidth="1"/>
    <col min="10" max="10" width="7.25390625" style="1" customWidth="1"/>
    <col min="11" max="11" width="8.125" style="1" customWidth="1"/>
    <col min="12" max="12" width="7.75390625" style="1" customWidth="1"/>
    <col min="13" max="13" width="8.25390625" style="1" customWidth="1"/>
    <col min="14" max="14" width="7.875" style="1" customWidth="1"/>
    <col min="15" max="15" width="8.25390625" style="1" customWidth="1"/>
    <col min="16" max="16" width="8.50390625" style="1" customWidth="1"/>
    <col min="17" max="21" width="9.00390625" style="1" customWidth="1"/>
    <col min="22" max="22" width="9.75390625" style="1" customWidth="1"/>
    <col min="23" max="23" width="9.00390625" style="1" customWidth="1"/>
    <col min="24" max="24" width="9.625" style="1" customWidth="1"/>
    <col min="25" max="27" width="9.00390625" style="1" customWidth="1"/>
    <col min="28" max="28" width="8.00390625" style="1" customWidth="1"/>
    <col min="29" max="29" width="9.50390625" style="1" customWidth="1"/>
    <col min="30" max="16384" width="9.00390625" style="1" customWidth="1"/>
  </cols>
  <sheetData>
    <row r="1" spans="16:29" ht="12.75">
      <c r="P1" s="2" t="s">
        <v>17</v>
      </c>
      <c r="AC1" s="2" t="s">
        <v>18</v>
      </c>
    </row>
    <row r="3" spans="2:28" ht="18.75">
      <c r="B3" s="3"/>
      <c r="C3" s="26" t="s">
        <v>20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0:11" ht="15.75">
      <c r="J4" s="4"/>
      <c r="K4" s="4"/>
    </row>
    <row r="5" spans="1:29" ht="15.75">
      <c r="A5" s="27" t="s">
        <v>1</v>
      </c>
      <c r="B5" s="19" t="s">
        <v>19</v>
      </c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69" customHeight="1">
      <c r="A6" s="28"/>
      <c r="B6" s="20"/>
      <c r="C6" s="22" t="s">
        <v>2</v>
      </c>
      <c r="D6" s="22"/>
      <c r="E6" s="22" t="s">
        <v>3</v>
      </c>
      <c r="F6" s="22"/>
      <c r="G6" s="22"/>
      <c r="H6" s="22"/>
      <c r="I6" s="22" t="s">
        <v>4</v>
      </c>
      <c r="J6" s="22"/>
      <c r="K6" s="22"/>
      <c r="L6" s="22"/>
      <c r="M6" s="22" t="s">
        <v>5</v>
      </c>
      <c r="N6" s="22"/>
      <c r="O6" s="22"/>
      <c r="P6" s="22"/>
      <c r="Q6" s="22" t="s">
        <v>6</v>
      </c>
      <c r="R6" s="22"/>
      <c r="S6" s="22"/>
      <c r="T6" s="22"/>
      <c r="U6" s="22" t="s">
        <v>7</v>
      </c>
      <c r="V6" s="22"/>
      <c r="W6" s="22" t="s">
        <v>8</v>
      </c>
      <c r="X6" s="22"/>
      <c r="Y6" s="22" t="s">
        <v>9</v>
      </c>
      <c r="Z6" s="22"/>
      <c r="AA6" s="30" t="s">
        <v>10</v>
      </c>
      <c r="AB6" s="30"/>
      <c r="AC6" s="11" t="s">
        <v>11</v>
      </c>
    </row>
    <row r="7" spans="1:29" ht="12.75">
      <c r="A7" s="28"/>
      <c r="B7" s="20"/>
      <c r="C7" s="22"/>
      <c r="D7" s="22"/>
      <c r="E7" s="22" t="s">
        <v>21</v>
      </c>
      <c r="F7" s="22"/>
      <c r="G7" s="22" t="s">
        <v>22</v>
      </c>
      <c r="H7" s="22"/>
      <c r="I7" s="22" t="s">
        <v>21</v>
      </c>
      <c r="J7" s="22"/>
      <c r="K7" s="22" t="s">
        <v>22</v>
      </c>
      <c r="L7" s="22"/>
      <c r="M7" s="22" t="s">
        <v>21</v>
      </c>
      <c r="N7" s="22"/>
      <c r="O7" s="22" t="s">
        <v>22</v>
      </c>
      <c r="P7" s="22"/>
      <c r="Q7" s="22" t="s">
        <v>21</v>
      </c>
      <c r="R7" s="22"/>
      <c r="S7" s="22" t="s">
        <v>22</v>
      </c>
      <c r="T7" s="22"/>
      <c r="U7" s="23" t="s">
        <v>21</v>
      </c>
      <c r="V7" s="23" t="s">
        <v>22</v>
      </c>
      <c r="W7" s="23" t="s">
        <v>21</v>
      </c>
      <c r="X7" s="23" t="s">
        <v>22</v>
      </c>
      <c r="Y7" s="23" t="s">
        <v>21</v>
      </c>
      <c r="Z7" s="23" t="s">
        <v>22</v>
      </c>
      <c r="AA7" s="23" t="s">
        <v>21</v>
      </c>
      <c r="AB7" s="23" t="s">
        <v>22</v>
      </c>
      <c r="AC7" s="25" t="s">
        <v>12</v>
      </c>
    </row>
    <row r="8" spans="1:29" ht="39.75" customHeight="1">
      <c r="A8" s="29"/>
      <c r="B8" s="21"/>
      <c r="C8" s="6" t="s">
        <v>21</v>
      </c>
      <c r="D8" s="6" t="s">
        <v>22</v>
      </c>
      <c r="E8" s="7" t="s">
        <v>13</v>
      </c>
      <c r="F8" s="7" t="s">
        <v>14</v>
      </c>
      <c r="G8" s="7" t="s">
        <v>13</v>
      </c>
      <c r="H8" s="7" t="s">
        <v>14</v>
      </c>
      <c r="I8" s="7" t="s">
        <v>13</v>
      </c>
      <c r="J8" s="7" t="s">
        <v>14</v>
      </c>
      <c r="K8" s="7" t="s">
        <v>13</v>
      </c>
      <c r="L8" s="7" t="s">
        <v>14</v>
      </c>
      <c r="M8" s="7" t="s">
        <v>13</v>
      </c>
      <c r="N8" s="7" t="s">
        <v>14</v>
      </c>
      <c r="O8" s="7" t="s">
        <v>13</v>
      </c>
      <c r="P8" s="7" t="s">
        <v>14</v>
      </c>
      <c r="Q8" s="7" t="s">
        <v>13</v>
      </c>
      <c r="R8" s="7" t="s">
        <v>14</v>
      </c>
      <c r="S8" s="7" t="s">
        <v>13</v>
      </c>
      <c r="T8" s="7" t="s">
        <v>14</v>
      </c>
      <c r="U8" s="23"/>
      <c r="V8" s="23"/>
      <c r="W8" s="23"/>
      <c r="X8" s="23"/>
      <c r="Y8" s="23"/>
      <c r="Z8" s="23"/>
      <c r="AA8" s="23"/>
      <c r="AB8" s="23"/>
      <c r="AC8" s="25"/>
    </row>
    <row r="9" spans="1:29" ht="13.5" thickBot="1">
      <c r="A9" s="5" t="s">
        <v>15</v>
      </c>
      <c r="B9" s="5" t="s">
        <v>16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12">
        <v>27</v>
      </c>
    </row>
    <row r="10" spans="1:29" ht="12.75">
      <c r="A10" s="8">
        <v>1</v>
      </c>
      <c r="B10" s="15" t="str">
        <f>REPT('[1]M_SUD'!$B5,1)</f>
        <v>Білопільський районний суд </v>
      </c>
      <c r="C10" s="9">
        <v>5</v>
      </c>
      <c r="D10" s="9">
        <v>5</v>
      </c>
      <c r="E10" s="10">
        <f>('[2]табл 1'!$C8/C10)/5.5</f>
        <v>15.163636363636364</v>
      </c>
      <c r="F10" s="10">
        <f>('[2]табл 1'!$D8/C10)/5.5</f>
        <v>2.7636363636363637</v>
      </c>
      <c r="G10" s="10">
        <f>('[2]табл 1'!$E8/D10)/5.5</f>
        <v>18.87272727272727</v>
      </c>
      <c r="H10" s="10">
        <f>('[2]табл 1'!$F8/D10)/5.5</f>
        <v>4.363636363636363</v>
      </c>
      <c r="I10" s="10">
        <f>('[2]табл 1'!$G8/C10)/5.5</f>
        <v>0.6181818181818182</v>
      </c>
      <c r="J10" s="10">
        <f>('[2]табл 1'!$H8/C10)/5.5</f>
        <v>0.5818181818181819</v>
      </c>
      <c r="K10" s="10">
        <f>('[2]табл 1'!$I8/D10)/5.5</f>
        <v>0.7636363636363637</v>
      </c>
      <c r="L10" s="10">
        <f>('[2]табл 1'!$J8/D10)/5.5</f>
        <v>0.6909090909090909</v>
      </c>
      <c r="M10" s="10">
        <f>('[2]табл 1'!$K8/C10)/5.5</f>
        <v>18.436363636363637</v>
      </c>
      <c r="N10" s="10">
        <f>('[2]табл 1'!$L8/C10)/5.5</f>
        <v>16.654545454545453</v>
      </c>
      <c r="O10" s="10">
        <f>('[2]табл 1'!$M8/D10)/5.5</f>
        <v>19.490909090909092</v>
      </c>
      <c r="P10" s="10">
        <f>('[2]табл 1'!$N8/D10)/5.5</f>
        <v>17.818181818181817</v>
      </c>
      <c r="Q10" s="10">
        <f>('[2]табл 1'!$O8/C10)/5.5</f>
        <v>10.254545454545454</v>
      </c>
      <c r="R10" s="10">
        <f>('[2]табл 1'!$P8/C10)/5.5</f>
        <v>10.072727272727272</v>
      </c>
      <c r="S10" s="10">
        <f>('[2]табл 1'!$Q8/D10)/5.5</f>
        <v>11.854545454545455</v>
      </c>
      <c r="T10" s="10">
        <f>('[2]табл 1'!$R8/D10)/5.5</f>
        <v>11.672727272727274</v>
      </c>
      <c r="U10" s="10">
        <f>('[2]табл 1'!$S8/C10)/5.5</f>
        <v>0</v>
      </c>
      <c r="V10" s="10">
        <f>('[2]табл 1'!$T8/D10)/5.5</f>
        <v>0</v>
      </c>
      <c r="W10" s="10">
        <f>('[2]табл 1'!$U8/C10)/5.5</f>
        <v>0</v>
      </c>
      <c r="X10" s="10">
        <f>('[2]табл 1'!$V8/D10)/5.5</f>
        <v>0</v>
      </c>
      <c r="Y10" s="10">
        <f>('[2]табл 1'!$W8/C10)/5.5</f>
        <v>0</v>
      </c>
      <c r="Z10" s="10">
        <f>('[2]табл 1'!$X8/D10)/5.5</f>
        <v>0</v>
      </c>
      <c r="AA10" s="10">
        <f>('[2]табл 1'!$Y8/C10)/5.5</f>
        <v>44.47272727272727</v>
      </c>
      <c r="AB10" s="10">
        <f>('[2]табл 1'!$Z8/D10)/5.5</f>
        <v>50.98181818181818</v>
      </c>
      <c r="AC10" s="13">
        <f>(AB10/AA10)*100-100</f>
        <v>14.636140637775966</v>
      </c>
    </row>
    <row r="11" spans="1:29" ht="12.75">
      <c r="A11" s="8">
        <v>2</v>
      </c>
      <c r="B11" s="16" t="str">
        <f>REPT('[1]M_SUD'!$B6,1)</f>
        <v>Буринський районний суд</v>
      </c>
      <c r="C11" s="9">
        <v>4</v>
      </c>
      <c r="D11" s="9">
        <v>4</v>
      </c>
      <c r="E11" s="10">
        <f>('[2]табл 1'!$C9/C11)/5.5</f>
        <v>11.045454545454545</v>
      </c>
      <c r="F11" s="10">
        <f>('[2]табл 1'!$D9/C11)/5.5</f>
        <v>2.5</v>
      </c>
      <c r="G11" s="10">
        <f>('[2]табл 1'!$E9/D11)/5.5</f>
        <v>11.5</v>
      </c>
      <c r="H11" s="10">
        <f>('[2]табл 1'!$F9/D11)/5.5</f>
        <v>2.4545454545454546</v>
      </c>
      <c r="I11" s="10">
        <f>('[2]табл 1'!$G9/C11)/5.5</f>
        <v>0.5454545454545454</v>
      </c>
      <c r="J11" s="10">
        <f>('[2]табл 1'!$H9/C11)/5.5</f>
        <v>0.36363636363636365</v>
      </c>
      <c r="K11" s="10">
        <f>('[2]табл 1'!$I9/D11)/5.5</f>
        <v>0.5909090909090909</v>
      </c>
      <c r="L11" s="10">
        <f>('[2]табл 1'!$J9/D11)/5.5</f>
        <v>0.45454545454545453</v>
      </c>
      <c r="M11" s="10">
        <f>('[2]табл 1'!$K9/C11)/5.5</f>
        <v>15.454545454545455</v>
      </c>
      <c r="N11" s="10">
        <f>('[2]табл 1'!$L9/C11)/5.5</f>
        <v>13.863636363636363</v>
      </c>
      <c r="O11" s="10">
        <f>('[2]табл 1'!$M9/D11)/5.5</f>
        <v>16.136363636363637</v>
      </c>
      <c r="P11" s="10">
        <f>('[2]табл 1'!$N9/D11)/5.5</f>
        <v>15.045454545454545</v>
      </c>
      <c r="Q11" s="10">
        <f>('[2]табл 1'!$O9/C11)/5.5</f>
        <v>6.5</v>
      </c>
      <c r="R11" s="10">
        <f>('[2]табл 1'!$P9/C11)/5.5</f>
        <v>6.454545454545454</v>
      </c>
      <c r="S11" s="10">
        <f>('[2]табл 1'!$Q9/D11)/5.5</f>
        <v>6.7272727272727275</v>
      </c>
      <c r="T11" s="10">
        <f>('[2]табл 1'!$R9/D11)/5.5</f>
        <v>6.545454545454546</v>
      </c>
      <c r="U11" s="10">
        <f>('[2]табл 1'!$S9/C11)/5.5</f>
        <v>0</v>
      </c>
      <c r="V11" s="10">
        <f>('[2]табл 1'!$T9/D11)/5.5</f>
        <v>0</v>
      </c>
      <c r="W11" s="10">
        <f>('[2]табл 1'!$U9/C11)/5.5</f>
        <v>0</v>
      </c>
      <c r="X11" s="10">
        <f>('[2]табл 1'!$V9/D11)/5.5</f>
        <v>0</v>
      </c>
      <c r="Y11" s="10">
        <f>('[2]табл 1'!$W9/C11)/5.5</f>
        <v>0</v>
      </c>
      <c r="Z11" s="10">
        <f>('[2]табл 1'!$X9/D11)/5.5</f>
        <v>0</v>
      </c>
      <c r="AA11" s="10">
        <f>('[2]табл 1'!$Y9/C11)/5.5</f>
        <v>33.54545454545455</v>
      </c>
      <c r="AB11" s="10">
        <f>('[2]табл 1'!$Z9/D11)/5.5</f>
        <v>34.95454545454545</v>
      </c>
      <c r="AC11" s="13">
        <f aca="true" t="shared" si="0" ref="AC11:AC30">(AB11/AA11)*100-100</f>
        <v>4.200542005420033</v>
      </c>
    </row>
    <row r="12" spans="1:29" ht="12.75">
      <c r="A12" s="8">
        <v>3</v>
      </c>
      <c r="B12" s="16" t="str">
        <f>REPT('[1]M_SUD'!$B7,1)</f>
        <v>Великописарівський районний суд</v>
      </c>
      <c r="C12" s="9">
        <v>3</v>
      </c>
      <c r="D12" s="9">
        <v>3</v>
      </c>
      <c r="E12" s="10">
        <f>('[2]табл 1'!$C10/C12)/5.5</f>
        <v>10.606060606060607</v>
      </c>
      <c r="F12" s="10">
        <f>('[2]табл 1'!$D10/C12)/5.5</f>
        <v>2.848484848484848</v>
      </c>
      <c r="G12" s="10">
        <f>('[2]табл 1'!$E10/D12)/5.5</f>
        <v>13.272727272727273</v>
      </c>
      <c r="H12" s="10">
        <f>('[2]табл 1'!$F10/D12)/5.5</f>
        <v>4.121212121212121</v>
      </c>
      <c r="I12" s="10">
        <f>('[2]табл 1'!$G10/C12)/5.5</f>
        <v>0.4848484848484848</v>
      </c>
      <c r="J12" s="10">
        <f>('[2]табл 1'!$H10/C12)/5.5</f>
        <v>0.4848484848484848</v>
      </c>
      <c r="K12" s="10">
        <f>('[2]табл 1'!$I10/D12)/5.5</f>
        <v>1.2121212121212122</v>
      </c>
      <c r="L12" s="10">
        <f>('[2]табл 1'!$J10/D12)/5.5</f>
        <v>1.0303030303030303</v>
      </c>
      <c r="M12" s="10">
        <f>('[2]табл 1'!$K10/C12)/5.5</f>
        <v>14.969696969696969</v>
      </c>
      <c r="N12" s="10">
        <f>('[2]табл 1'!$L10/C12)/5.5</f>
        <v>14</v>
      </c>
      <c r="O12" s="10">
        <f>('[2]табл 1'!$M10/D12)/5.5</f>
        <v>14.484848484848486</v>
      </c>
      <c r="P12" s="10">
        <f>('[2]табл 1'!$N10/D12)/5.5</f>
        <v>13.818181818181818</v>
      </c>
      <c r="Q12" s="10">
        <f>('[2]табл 1'!$O10/C12)/5.5</f>
        <v>10.06060606060606</v>
      </c>
      <c r="R12" s="10">
        <f>('[2]табл 1'!$P10/C12)/5.5</f>
        <v>10</v>
      </c>
      <c r="S12" s="10">
        <f>('[2]табл 1'!$Q10/D12)/5.5</f>
        <v>12.303030303030305</v>
      </c>
      <c r="T12" s="10">
        <f>('[2]табл 1'!$R10/D12)/5.5</f>
        <v>12.181818181818182</v>
      </c>
      <c r="U12" s="10">
        <f>('[2]табл 1'!$S10/C12)/5.5</f>
        <v>0</v>
      </c>
      <c r="V12" s="10">
        <f>('[2]табл 1'!$T10/D12)/5.5</f>
        <v>0</v>
      </c>
      <c r="W12" s="10">
        <f>('[2]табл 1'!$U10/C12)/5.5</f>
        <v>0</v>
      </c>
      <c r="X12" s="10">
        <f>('[2]табл 1'!$V10/D12)/5.5</f>
        <v>0.0606060606060606</v>
      </c>
      <c r="Y12" s="10">
        <f>('[2]табл 1'!$W10/C12)/5.5</f>
        <v>0</v>
      </c>
      <c r="Z12" s="10">
        <f>('[2]табл 1'!$X10/D12)/5.5</f>
        <v>0</v>
      </c>
      <c r="AA12" s="10">
        <f>('[2]табл 1'!$Y10/C12)/5.5</f>
        <v>36.12121212121212</v>
      </c>
      <c r="AB12" s="10">
        <f>('[2]табл 1'!$Z10/D12)/5.5</f>
        <v>41.333333333333336</v>
      </c>
      <c r="AC12" s="13">
        <f t="shared" si="0"/>
        <v>14.429530201342303</v>
      </c>
    </row>
    <row r="13" spans="1:29" ht="12.75">
      <c r="A13" s="8">
        <v>4</v>
      </c>
      <c r="B13" s="16" t="str">
        <f>REPT('[1]M_SUD'!$B8,1)</f>
        <v>Глухівський міськрайонний суд</v>
      </c>
      <c r="C13" s="9">
        <v>8</v>
      </c>
      <c r="D13" s="9">
        <v>8</v>
      </c>
      <c r="E13" s="10">
        <f>('[2]табл 1'!$C11/C13)/5.5</f>
        <v>14.886363636363637</v>
      </c>
      <c r="F13" s="10">
        <f>('[2]табл 1'!$D11/C13)/5.5</f>
        <v>2.840909090909091</v>
      </c>
      <c r="G13" s="10">
        <f>('[2]табл 1'!$E11/D13)/5.5</f>
        <v>17.136363636363637</v>
      </c>
      <c r="H13" s="10">
        <f>('[2]табл 1'!$F11/D13)/5.5</f>
        <v>3.4545454545454546</v>
      </c>
      <c r="I13" s="10">
        <f>('[2]табл 1'!$G11/C13)/5.5</f>
        <v>0.36363636363636365</v>
      </c>
      <c r="J13" s="10">
        <f>('[2]табл 1'!$H11/C13)/5.5</f>
        <v>0.29545454545454547</v>
      </c>
      <c r="K13" s="10">
        <f>('[2]табл 1'!$I11/D13)/5.5</f>
        <v>0.9318181818181818</v>
      </c>
      <c r="L13" s="10">
        <f>('[2]табл 1'!$J11/D13)/5.5</f>
        <v>0.7045454545454546</v>
      </c>
      <c r="M13" s="10">
        <f>('[2]табл 1'!$K11/C13)/5.5</f>
        <v>8.454545454545455</v>
      </c>
      <c r="N13" s="10">
        <f>('[2]табл 1'!$L11/C13)/5.5</f>
        <v>6.681818181818182</v>
      </c>
      <c r="O13" s="10">
        <f>('[2]табл 1'!$M11/D13)/5.5</f>
        <v>10.909090909090908</v>
      </c>
      <c r="P13" s="10">
        <f>('[2]табл 1'!$N11/D13)/5.5</f>
        <v>9.25</v>
      </c>
      <c r="Q13" s="10">
        <f>('[2]табл 1'!$O11/C13)/5.5</f>
        <v>10.5</v>
      </c>
      <c r="R13" s="10">
        <f>('[2]табл 1'!$P11/C13)/5.5</f>
        <v>10.477272727272727</v>
      </c>
      <c r="S13" s="10">
        <f>('[2]табл 1'!$Q11/D13)/5.5</f>
        <v>8.5</v>
      </c>
      <c r="T13" s="10">
        <f>('[2]табл 1'!$R11/D13)/5.5</f>
        <v>8.340909090909092</v>
      </c>
      <c r="U13" s="10">
        <f>('[2]табл 1'!$S11/C13)/5.5</f>
        <v>0</v>
      </c>
      <c r="V13" s="10">
        <f>('[2]табл 1'!$T11/D13)/5.5</f>
        <v>0</v>
      </c>
      <c r="W13" s="10">
        <f>('[2]табл 1'!$U11/C13)/5.5</f>
        <v>0</v>
      </c>
      <c r="X13" s="10">
        <f>('[2]табл 1'!$V11/D13)/5.5</f>
        <v>0</v>
      </c>
      <c r="Y13" s="10">
        <f>('[2]табл 1'!$W11/C13)/5.5</f>
        <v>0</v>
      </c>
      <c r="Z13" s="10">
        <f>('[2]табл 1'!$X11/D13)/5.5</f>
        <v>0</v>
      </c>
      <c r="AA13" s="10">
        <f>('[2]табл 1'!$Y11/C13)/5.5</f>
        <v>34.20454545454545</v>
      </c>
      <c r="AB13" s="10">
        <f>('[2]табл 1'!$Z11/D13)/5.5</f>
        <v>37.47727272727273</v>
      </c>
      <c r="AC13" s="13">
        <f t="shared" si="0"/>
        <v>9.568106312292372</v>
      </c>
    </row>
    <row r="14" spans="1:29" ht="12.75">
      <c r="A14" s="8">
        <v>5</v>
      </c>
      <c r="B14" s="16" t="str">
        <f>REPT('[1]M_SUD'!$B9,1)</f>
        <v>Зарічний районний суд м.Суми</v>
      </c>
      <c r="C14" s="9">
        <v>14</v>
      </c>
      <c r="D14" s="9">
        <v>14</v>
      </c>
      <c r="E14" s="10">
        <f>('[2]табл 1'!$C12/C14)/5.5</f>
        <v>25.064935064935067</v>
      </c>
      <c r="F14" s="10">
        <f>('[2]табл 1'!$D12/C14)/5.5</f>
        <v>2.4545454545454546</v>
      </c>
      <c r="G14" s="10">
        <f>('[2]табл 1'!$E12/D14)/5.5</f>
        <v>27.90909090909091</v>
      </c>
      <c r="H14" s="10">
        <f>('[2]табл 1'!$F12/D14)/5.5</f>
        <v>2.844155844155844</v>
      </c>
      <c r="I14" s="10">
        <f>('[2]табл 1'!$G12/C14)/5.5</f>
        <v>4.324675324675325</v>
      </c>
      <c r="J14" s="10">
        <f>('[2]табл 1'!$H12/C14)/5.5</f>
        <v>3.6363636363636362</v>
      </c>
      <c r="K14" s="10">
        <f>('[2]табл 1'!$I12/D14)/5.5</f>
        <v>3.8311688311688314</v>
      </c>
      <c r="L14" s="10">
        <f>('[2]табл 1'!$J12/D14)/5.5</f>
        <v>2.5194805194805197</v>
      </c>
      <c r="M14" s="10">
        <f>('[2]табл 1'!$K12/C14)/5.5</f>
        <v>26.94805194805195</v>
      </c>
      <c r="N14" s="10">
        <f>('[2]табл 1'!$L12/C14)/5.5</f>
        <v>18.662337662337663</v>
      </c>
      <c r="O14" s="10">
        <f>('[2]табл 1'!$M12/D14)/5.5</f>
        <v>24.688311688311686</v>
      </c>
      <c r="P14" s="10">
        <f>('[2]табл 1'!$N12/D14)/5.5</f>
        <v>18.532467532467532</v>
      </c>
      <c r="Q14" s="10">
        <f>('[2]табл 1'!$O12/C14)/5.5</f>
        <v>9.506493506493506</v>
      </c>
      <c r="R14" s="10">
        <f>('[2]табл 1'!$P12/C14)/5.5</f>
        <v>9.207792207792208</v>
      </c>
      <c r="S14" s="10">
        <f>('[2]табл 1'!$Q12/D14)/5.5</f>
        <v>13.246753246753247</v>
      </c>
      <c r="T14" s="10">
        <f>('[2]табл 1'!$R12/D14)/5.5</f>
        <v>13.012987012987013</v>
      </c>
      <c r="U14" s="10">
        <f>('[2]табл 1'!$S12/C14)/5.5</f>
        <v>0</v>
      </c>
      <c r="V14" s="10">
        <f>('[2]табл 1'!$T12/D14)/5.5</f>
        <v>0</v>
      </c>
      <c r="W14" s="10">
        <f>('[2]табл 1'!$U12/C14)/5.5</f>
        <v>0.051948051948051945</v>
      </c>
      <c r="X14" s="10">
        <f>('[2]табл 1'!$V12/D14)/5.5</f>
        <v>0.012987012987012986</v>
      </c>
      <c r="Y14" s="10">
        <f>('[2]табл 1'!$W12/C14)/5.5</f>
        <v>0</v>
      </c>
      <c r="Z14" s="10">
        <f>('[2]табл 1'!$X12/D14)/5.5</f>
        <v>0</v>
      </c>
      <c r="AA14" s="10">
        <f>('[2]табл 1'!$Y12/C14)/5.5</f>
        <v>65.8961038961039</v>
      </c>
      <c r="AB14" s="10">
        <f>('[2]табл 1'!$Z12/D14)/5.5</f>
        <v>69.68831168831169</v>
      </c>
      <c r="AC14" s="13">
        <f t="shared" si="0"/>
        <v>5.754828537642879</v>
      </c>
    </row>
    <row r="15" spans="1:29" ht="12.75">
      <c r="A15" s="8">
        <v>6</v>
      </c>
      <c r="B15" s="16" t="str">
        <f>REPT('[1]M_SUD'!$B10,1)</f>
        <v>Ковпаківський районний суд м. Сум</v>
      </c>
      <c r="C15" s="9">
        <v>15</v>
      </c>
      <c r="D15" s="9">
        <v>15</v>
      </c>
      <c r="E15" s="10">
        <f>('[2]табл 1'!$C13/C15)/5.5</f>
        <v>43.93939393939394</v>
      </c>
      <c r="F15" s="10">
        <f>('[2]табл 1'!$D13/C15)/5.5</f>
        <v>2.533333333333333</v>
      </c>
      <c r="G15" s="10">
        <f>('[2]табл 1'!$E13/D15)/5.5</f>
        <v>46.64242424242425</v>
      </c>
      <c r="H15" s="10">
        <f>('[2]табл 1'!$F13/D15)/5.5</f>
        <v>2.618181818181818</v>
      </c>
      <c r="I15" s="10">
        <f>('[2]табл 1'!$G13/C15)/5.5</f>
        <v>1.5878787878787877</v>
      </c>
      <c r="J15" s="10">
        <f>('[2]табл 1'!$H13/C15)/5.5</f>
        <v>1.0666666666666667</v>
      </c>
      <c r="K15" s="10">
        <f>('[2]табл 1'!$I13/D15)/5.5</f>
        <v>3.6606060606060606</v>
      </c>
      <c r="L15" s="10">
        <f>('[2]табл 1'!$J13/D15)/5.5</f>
        <v>3.0424242424242425</v>
      </c>
      <c r="M15" s="10">
        <f>('[2]табл 1'!$K13/C15)/5.5</f>
        <v>22.581818181818182</v>
      </c>
      <c r="N15" s="10">
        <f>('[2]табл 1'!$L13/C15)/5.5</f>
        <v>17.89090909090909</v>
      </c>
      <c r="O15" s="10">
        <f>('[2]табл 1'!$M13/D15)/5.5</f>
        <v>23.527272727272727</v>
      </c>
      <c r="P15" s="10">
        <f>('[2]табл 1'!$N13/D15)/5.5</f>
        <v>17.963636363636365</v>
      </c>
      <c r="Q15" s="10">
        <f>('[2]табл 1'!$O13/C15)/5.5</f>
        <v>12.109090909090908</v>
      </c>
      <c r="R15" s="10">
        <f>('[2]табл 1'!$P13/C15)/5.5</f>
        <v>11.793939393939393</v>
      </c>
      <c r="S15" s="10">
        <f>('[2]табл 1'!$Q13/D15)/5.5</f>
        <v>16.472727272727273</v>
      </c>
      <c r="T15" s="10">
        <f>('[2]табл 1'!$R13/D15)/5.5</f>
        <v>16.242424242424242</v>
      </c>
      <c r="U15" s="10">
        <f>('[2]табл 1'!$S13/C15)/5.5</f>
        <v>0</v>
      </c>
      <c r="V15" s="10">
        <f>('[2]табл 1'!$T13/D15)/5.5</f>
        <v>0</v>
      </c>
      <c r="W15" s="10">
        <f>('[2]табл 1'!$U13/C15)/5.5</f>
        <v>0.09696969696969697</v>
      </c>
      <c r="X15" s="10">
        <f>('[2]табл 1'!$V13/D15)/5.5</f>
        <v>0.0606060606060606</v>
      </c>
      <c r="Y15" s="10">
        <f>('[2]табл 1'!$W13/C15)/5.5</f>
        <v>0</v>
      </c>
      <c r="Z15" s="10">
        <f>('[2]табл 1'!$X13/D15)/5.5</f>
        <v>0</v>
      </c>
      <c r="AA15" s="10">
        <f>('[2]табл 1'!$Y13/C15)/5.5</f>
        <v>80.31515151515151</v>
      </c>
      <c r="AB15" s="10">
        <f>('[2]табл 1'!$Z13/D15)/5.5</f>
        <v>90.36363636363636</v>
      </c>
      <c r="AC15" s="13">
        <f t="shared" si="0"/>
        <v>12.511319046181697</v>
      </c>
    </row>
    <row r="16" spans="1:29" ht="12.75">
      <c r="A16" s="8">
        <v>7</v>
      </c>
      <c r="B16" s="16" t="str">
        <f>REPT('[1]M_SUD'!$B11,1)</f>
        <v>Конотопський міськрайонний суд</v>
      </c>
      <c r="C16" s="9">
        <v>12</v>
      </c>
      <c r="D16" s="9">
        <v>12</v>
      </c>
      <c r="E16" s="10">
        <f>('[2]табл 1'!$C14/C16)/5.5</f>
        <v>17.5</v>
      </c>
      <c r="F16" s="10">
        <f>('[2]табл 1'!$D14/C16)/5.5</f>
        <v>2.6969696969696972</v>
      </c>
      <c r="G16" s="10">
        <f>('[2]табл 1'!$E14/D16)/5.5</f>
        <v>19.787878787878785</v>
      </c>
      <c r="H16" s="10">
        <f>('[2]табл 1'!$F14/D16)/5.5</f>
        <v>4.090909090909091</v>
      </c>
      <c r="I16" s="10">
        <f>('[2]табл 1'!$G14/C16)/5.5</f>
        <v>1.196969696969697</v>
      </c>
      <c r="J16" s="10">
        <f>('[2]табл 1'!$H14/C16)/5.5</f>
        <v>0.8181818181818182</v>
      </c>
      <c r="K16" s="10">
        <f>('[2]табл 1'!$I14/D16)/5.5</f>
        <v>1.1515151515151514</v>
      </c>
      <c r="L16" s="10">
        <f>('[2]табл 1'!$J14/D16)/5.5</f>
        <v>0.8181818181818182</v>
      </c>
      <c r="M16" s="10">
        <f>('[2]табл 1'!$K14/C16)/5.5</f>
        <v>18.09090909090909</v>
      </c>
      <c r="N16" s="10">
        <f>('[2]табл 1'!$L14/C16)/5.5</f>
        <v>14.212121212121213</v>
      </c>
      <c r="O16" s="10">
        <f>('[2]табл 1'!$M14/D16)/5.5</f>
        <v>18.893939393939394</v>
      </c>
      <c r="P16" s="10">
        <f>('[2]табл 1'!$N14/D16)/5.5</f>
        <v>14.545454545454545</v>
      </c>
      <c r="Q16" s="10">
        <f>('[2]табл 1'!$O14/C16)/5.5</f>
        <v>9.833333333333334</v>
      </c>
      <c r="R16" s="10">
        <f>('[2]табл 1'!$P14/C16)/5.5</f>
        <v>9.606060606060607</v>
      </c>
      <c r="S16" s="10">
        <f>('[2]табл 1'!$Q14/D16)/5.5</f>
        <v>8.075757575757576</v>
      </c>
      <c r="T16" s="10">
        <f>('[2]табл 1'!$R14/D16)/5.5</f>
        <v>7.757575757575757</v>
      </c>
      <c r="U16" s="10">
        <f>('[2]табл 1'!$S14/C16)/5.5</f>
        <v>0</v>
      </c>
      <c r="V16" s="10">
        <f>('[2]табл 1'!$T14/D16)/5.5</f>
        <v>0</v>
      </c>
      <c r="W16" s="10">
        <f>('[2]табл 1'!$U14/C16)/5.5</f>
        <v>0.01515151515151515</v>
      </c>
      <c r="X16" s="10">
        <f>('[2]табл 1'!$V14/D16)/5.5</f>
        <v>0.01515151515151515</v>
      </c>
      <c r="Y16" s="10">
        <f>('[2]табл 1'!$W14/C16)/5.5</f>
        <v>0</v>
      </c>
      <c r="Z16" s="10">
        <f>('[2]табл 1'!$X14/D16)/5.5</f>
        <v>0</v>
      </c>
      <c r="AA16" s="10">
        <f>('[2]табл 1'!$Y14/C16)/5.5</f>
        <v>46.63636363636363</v>
      </c>
      <c r="AB16" s="10">
        <f>('[2]табл 1'!$Z14/D16)/5.5</f>
        <v>47.92424242424242</v>
      </c>
      <c r="AC16" s="13">
        <f t="shared" si="0"/>
        <v>2.761533463287847</v>
      </c>
    </row>
    <row r="17" spans="1:29" ht="12.75">
      <c r="A17" s="8">
        <v>8</v>
      </c>
      <c r="B17" s="16" t="str">
        <f>REPT('[1]M_SUD'!$B12,1)</f>
        <v>Краснопільський районний суд </v>
      </c>
      <c r="C17" s="9">
        <v>3</v>
      </c>
      <c r="D17" s="9">
        <v>3</v>
      </c>
      <c r="E17" s="10">
        <f>('[2]табл 1'!$C15/C17)/5.5</f>
        <v>13.575757575757576</v>
      </c>
      <c r="F17" s="10">
        <f>('[2]табл 1'!$D15/C17)/5.5</f>
        <v>3.0303030303030307</v>
      </c>
      <c r="G17" s="10">
        <f>('[2]табл 1'!$E15/D17)/5.5</f>
        <v>9.878787878787879</v>
      </c>
      <c r="H17" s="10">
        <f>('[2]табл 1'!$F15/D17)/5.5</f>
        <v>3.6363636363636362</v>
      </c>
      <c r="I17" s="10">
        <f>('[2]табл 1'!$G15/C17)/5.5</f>
        <v>0.5454545454545454</v>
      </c>
      <c r="J17" s="10">
        <f>('[2]табл 1'!$H15/C17)/5.5</f>
        <v>0.36363636363636365</v>
      </c>
      <c r="K17" s="10">
        <f>('[2]табл 1'!$I15/D17)/5.5</f>
        <v>0.7272727272727273</v>
      </c>
      <c r="L17" s="10">
        <f>('[2]табл 1'!$J15/D17)/5.5</f>
        <v>0.6666666666666666</v>
      </c>
      <c r="M17" s="10">
        <f>('[2]табл 1'!$K15/C17)/5.5</f>
        <v>13.878787878787877</v>
      </c>
      <c r="N17" s="10">
        <f>('[2]табл 1'!$L15/C17)/5.5</f>
        <v>12.606060606060606</v>
      </c>
      <c r="O17" s="10">
        <f>('[2]табл 1'!$M15/D17)/5.5</f>
        <v>14.969696969696969</v>
      </c>
      <c r="P17" s="10">
        <f>('[2]табл 1'!$N15/D17)/5.5</f>
        <v>14.242424242424242</v>
      </c>
      <c r="Q17" s="10">
        <f>('[2]табл 1'!$O15/C17)/5.5</f>
        <v>12.363636363636363</v>
      </c>
      <c r="R17" s="10">
        <f>('[2]табл 1'!$P15/C17)/5.5</f>
        <v>12.242424242424242</v>
      </c>
      <c r="S17" s="10">
        <f>('[2]табл 1'!$Q15/D17)/5.5</f>
        <v>10.121212121212121</v>
      </c>
      <c r="T17" s="10">
        <f>('[2]табл 1'!$R15/D17)/5.5</f>
        <v>10.06060606060606</v>
      </c>
      <c r="U17" s="10">
        <f>('[2]табл 1'!$S15/C17)/5.5</f>
        <v>0</v>
      </c>
      <c r="V17" s="10">
        <f>('[2]табл 1'!$T15/D17)/5.5</f>
        <v>0</v>
      </c>
      <c r="W17" s="10">
        <f>('[2]табл 1'!$U15/C17)/5.5</f>
        <v>0</v>
      </c>
      <c r="X17" s="10">
        <f>('[2]табл 1'!$V15/D17)/5.5</f>
        <v>0</v>
      </c>
      <c r="Y17" s="10">
        <f>('[2]табл 1'!$W15/C17)/5.5</f>
        <v>0</v>
      </c>
      <c r="Z17" s="10">
        <f>('[2]табл 1'!$X15/D17)/5.5</f>
        <v>0</v>
      </c>
      <c r="AA17" s="10">
        <f>('[2]табл 1'!$Y15/C17)/5.5</f>
        <v>40.36363636363637</v>
      </c>
      <c r="AB17" s="10">
        <f>('[2]табл 1'!$Z15/D17)/5.5</f>
        <v>35.696969696969695</v>
      </c>
      <c r="AC17" s="13">
        <f t="shared" si="0"/>
        <v>-11.561561561561575</v>
      </c>
    </row>
    <row r="18" spans="1:29" ht="12.75">
      <c r="A18" s="8">
        <v>9</v>
      </c>
      <c r="B18" s="16" t="str">
        <f>REPT('[1]M_SUD'!$B13,1)</f>
        <v>Кролевецький районний суд</v>
      </c>
      <c r="C18" s="9">
        <v>5</v>
      </c>
      <c r="D18" s="9">
        <v>5</v>
      </c>
      <c r="E18" s="10">
        <f>('[2]табл 1'!$C16/C18)/5.5</f>
        <v>12.545454545454545</v>
      </c>
      <c r="F18" s="10">
        <f>('[2]табл 1'!$D16/C18)/5.5</f>
        <v>2.2181818181818183</v>
      </c>
      <c r="G18" s="10">
        <f>('[2]табл 1'!$E16/D18)/5.5</f>
        <v>11.6</v>
      </c>
      <c r="H18" s="10">
        <f>('[2]табл 1'!$F16/D18)/5.5</f>
        <v>2.1454545454545455</v>
      </c>
      <c r="I18" s="10">
        <f>('[2]табл 1'!$G16/C18)/5.5</f>
        <v>0.6545454545454545</v>
      </c>
      <c r="J18" s="10">
        <f>('[2]табл 1'!$H16/C18)/5.5</f>
        <v>0.6181818181818182</v>
      </c>
      <c r="K18" s="10">
        <f>('[2]табл 1'!$I16/D18)/5.5</f>
        <v>0.8727272727272727</v>
      </c>
      <c r="L18" s="10">
        <f>('[2]табл 1'!$J16/D18)/5.5</f>
        <v>0.8363636363636363</v>
      </c>
      <c r="M18" s="10">
        <f>('[2]табл 1'!$K16/C18)/5.5</f>
        <v>10.290909090909091</v>
      </c>
      <c r="N18" s="10">
        <f>('[2]табл 1'!$L16/C18)/5.5</f>
        <v>9.200000000000001</v>
      </c>
      <c r="O18" s="10">
        <f>('[2]табл 1'!$M16/D18)/5.5</f>
        <v>10.072727272727272</v>
      </c>
      <c r="P18" s="10">
        <f>('[2]табл 1'!$N16/D18)/5.5</f>
        <v>9.090909090909092</v>
      </c>
      <c r="Q18" s="10">
        <f>('[2]табл 1'!$O16/C18)/5.5</f>
        <v>11.963636363636363</v>
      </c>
      <c r="R18" s="10">
        <f>('[2]табл 1'!$P16/C18)/5.5</f>
        <v>11.272727272727273</v>
      </c>
      <c r="S18" s="10">
        <f>('[2]табл 1'!$Q16/D18)/5.5</f>
        <v>12.654545454545454</v>
      </c>
      <c r="T18" s="10">
        <f>('[2]табл 1'!$R16/D18)/5.5</f>
        <v>12</v>
      </c>
      <c r="U18" s="10">
        <f>('[2]табл 1'!$S16/C18)/5.5</f>
        <v>0</v>
      </c>
      <c r="V18" s="10">
        <f>('[2]табл 1'!$T16/D18)/5.5</f>
        <v>0</v>
      </c>
      <c r="W18" s="10">
        <f>('[2]табл 1'!$U16/C18)/5.5</f>
        <v>0.03636363636363637</v>
      </c>
      <c r="X18" s="10">
        <f>('[2]табл 1'!$V16/D18)/5.5</f>
        <v>0</v>
      </c>
      <c r="Y18" s="10">
        <f>('[2]табл 1'!$W16/C18)/5.5</f>
        <v>0</v>
      </c>
      <c r="Z18" s="10">
        <f>('[2]табл 1'!$X16/D18)/5.5</f>
        <v>0</v>
      </c>
      <c r="AA18" s="10">
        <f>('[2]табл 1'!$Y16/C18)/5.5</f>
        <v>35.49090909090909</v>
      </c>
      <c r="AB18" s="10">
        <f>('[2]табл 1'!$Z16/D18)/5.5</f>
        <v>35.199999999999996</v>
      </c>
      <c r="AC18" s="13">
        <f t="shared" si="0"/>
        <v>-0.8196721311475557</v>
      </c>
    </row>
    <row r="19" spans="1:29" ht="12.75">
      <c r="A19" s="8">
        <v>10</v>
      </c>
      <c r="B19" s="16" t="str">
        <f>REPT('[1]M_SUD'!$B14,1)</f>
        <v>Лебединський районний суд</v>
      </c>
      <c r="C19" s="9">
        <v>5</v>
      </c>
      <c r="D19" s="9">
        <v>5</v>
      </c>
      <c r="E19" s="10">
        <f>('[2]табл 1'!$C17/C19)/5.5</f>
        <v>15.70909090909091</v>
      </c>
      <c r="F19" s="10">
        <f>('[2]табл 1'!$D17/C19)/5.5</f>
        <v>3.0181818181818185</v>
      </c>
      <c r="G19" s="10">
        <f>('[2]табл 1'!$E17/D19)/5.5</f>
        <v>16.581818181818182</v>
      </c>
      <c r="H19" s="10">
        <f>('[2]табл 1'!$F17/D19)/5.5</f>
        <v>3.8545454545454545</v>
      </c>
      <c r="I19" s="10">
        <f>('[2]табл 1'!$G17/C19)/5.5</f>
        <v>0.8727272727272727</v>
      </c>
      <c r="J19" s="10">
        <f>('[2]табл 1'!$H17/C19)/5.5</f>
        <v>0.7272727272727273</v>
      </c>
      <c r="K19" s="10">
        <f>('[2]табл 1'!$I17/D19)/5.5</f>
        <v>1.309090909090909</v>
      </c>
      <c r="L19" s="10">
        <f>('[2]табл 1'!$J17/D19)/5.5</f>
        <v>1.2727272727272727</v>
      </c>
      <c r="M19" s="10">
        <f>('[2]табл 1'!$K17/C19)/5.5</f>
        <v>14.872727272727273</v>
      </c>
      <c r="N19" s="10">
        <f>('[2]табл 1'!$L17/C19)/5.5</f>
        <v>12.872727272727273</v>
      </c>
      <c r="O19" s="10">
        <f>('[2]табл 1'!$M17/D19)/5.5</f>
        <v>17.78181818181818</v>
      </c>
      <c r="P19" s="10">
        <f>('[2]табл 1'!$N17/D19)/5.5</f>
        <v>16.509090909090908</v>
      </c>
      <c r="Q19" s="10">
        <f>('[2]табл 1'!$O17/C19)/5.5</f>
        <v>10.69090909090909</v>
      </c>
      <c r="R19" s="10">
        <f>('[2]табл 1'!$P17/C19)/5.5</f>
        <v>10.363636363636363</v>
      </c>
      <c r="S19" s="10">
        <f>('[2]табл 1'!$Q17/D19)/5.5</f>
        <v>11.927272727272726</v>
      </c>
      <c r="T19" s="10">
        <f>('[2]табл 1'!$R17/D19)/5.5</f>
        <v>11.527272727272727</v>
      </c>
      <c r="U19" s="10">
        <f>('[2]табл 1'!$S17/C19)/5.5</f>
        <v>0.03636363636363637</v>
      </c>
      <c r="V19" s="10">
        <f>('[2]табл 1'!$T17/D19)/5.5</f>
        <v>0</v>
      </c>
      <c r="W19" s="10">
        <f>('[2]табл 1'!$U17/C19)/5.5</f>
        <v>0.21818181818181817</v>
      </c>
      <c r="X19" s="10">
        <f>('[2]табл 1'!$V17/D19)/5.5</f>
        <v>0.2545454545454545</v>
      </c>
      <c r="Y19" s="10">
        <f>('[2]табл 1'!$W17/C19)/5.5</f>
        <v>0</v>
      </c>
      <c r="Z19" s="10">
        <f>('[2]табл 1'!$X17/D19)/5.5</f>
        <v>0</v>
      </c>
      <c r="AA19" s="10">
        <f>('[2]табл 1'!$Y17/C19)/5.5</f>
        <v>42.4</v>
      </c>
      <c r="AB19" s="10">
        <f>('[2]табл 1'!$Z17/D19)/5.5</f>
        <v>47.85454545454545</v>
      </c>
      <c r="AC19" s="13">
        <f t="shared" si="0"/>
        <v>12.864493996569465</v>
      </c>
    </row>
    <row r="20" spans="1:29" ht="12.75">
      <c r="A20" s="8">
        <v>11</v>
      </c>
      <c r="B20" s="16" t="str">
        <f>REPT('[1]M_SUD'!$B15,1)</f>
        <v>Липоводолинський районний суд</v>
      </c>
      <c r="C20" s="9">
        <v>3</v>
      </c>
      <c r="D20" s="9">
        <v>3</v>
      </c>
      <c r="E20" s="10">
        <f>('[2]табл 1'!$C18/C20)/5.5</f>
        <v>11.333333333333334</v>
      </c>
      <c r="F20" s="10">
        <f>('[2]табл 1'!$D18/C20)/5.5</f>
        <v>1.1515151515151514</v>
      </c>
      <c r="G20" s="10">
        <f>('[2]табл 1'!$E18/D20)/5.5</f>
        <v>10.121212121212121</v>
      </c>
      <c r="H20" s="10">
        <f>('[2]табл 1'!$F18/D20)/5.5</f>
        <v>2.3030303030303028</v>
      </c>
      <c r="I20" s="10">
        <f>('[2]табл 1'!$G18/C20)/5.5</f>
        <v>0.7272727272727273</v>
      </c>
      <c r="J20" s="10">
        <f>('[2]табл 1'!$H18/C20)/5.5</f>
        <v>0.4848484848484848</v>
      </c>
      <c r="K20" s="10">
        <f>('[2]табл 1'!$I18/D20)/5.5</f>
        <v>0.6666666666666666</v>
      </c>
      <c r="L20" s="10">
        <f>('[2]табл 1'!$J18/D20)/5.5</f>
        <v>0.42424242424242425</v>
      </c>
      <c r="M20" s="10">
        <f>('[2]табл 1'!$K18/C20)/5.5</f>
        <v>14</v>
      </c>
      <c r="N20" s="10">
        <f>('[2]табл 1'!$L18/C20)/5.5</f>
        <v>12.969696969696969</v>
      </c>
      <c r="O20" s="10">
        <f>('[2]табл 1'!$M18/D20)/5.5</f>
        <v>12</v>
      </c>
      <c r="P20" s="10">
        <f>('[2]табл 1'!$N18/D20)/5.5</f>
        <v>10.545454545454545</v>
      </c>
      <c r="Q20" s="10">
        <f>('[2]табл 1'!$O18/C20)/5.5</f>
        <v>8.848484848484848</v>
      </c>
      <c r="R20" s="10">
        <f>('[2]табл 1'!$P18/C20)/5.5</f>
        <v>8.787878787878789</v>
      </c>
      <c r="S20" s="10">
        <f>('[2]табл 1'!$Q18/D20)/5.5</f>
        <v>8.606060606060607</v>
      </c>
      <c r="T20" s="10">
        <f>('[2]табл 1'!$R18/D20)/5.5</f>
        <v>8.606060606060607</v>
      </c>
      <c r="U20" s="10">
        <f>('[2]табл 1'!$S18/C20)/5.5</f>
        <v>0</v>
      </c>
      <c r="V20" s="10">
        <f>('[2]табл 1'!$T18/D20)/5.5</f>
        <v>0</v>
      </c>
      <c r="W20" s="10">
        <f>('[2]табл 1'!$U18/C20)/5.5</f>
        <v>0</v>
      </c>
      <c r="X20" s="10">
        <f>('[2]табл 1'!$V18/D20)/5.5</f>
        <v>0</v>
      </c>
      <c r="Y20" s="10">
        <f>('[2]табл 1'!$W18/C20)/5.5</f>
        <v>0</v>
      </c>
      <c r="Z20" s="10">
        <f>('[2]табл 1'!$X18/D20)/5.5</f>
        <v>0</v>
      </c>
      <c r="AA20" s="10">
        <f>('[2]табл 1'!$Y18/C20)/5.5</f>
        <v>34.90909090909091</v>
      </c>
      <c r="AB20" s="10">
        <f>('[2]табл 1'!$Z18/D20)/5.5</f>
        <v>31.39393939393939</v>
      </c>
      <c r="AC20" s="13">
        <f t="shared" si="0"/>
        <v>-10.069444444444443</v>
      </c>
    </row>
    <row r="21" spans="1:29" ht="12.75">
      <c r="A21" s="8">
        <v>12</v>
      </c>
      <c r="B21" s="16" t="str">
        <f>REPT('[1]M_SUD'!$B16,1)</f>
        <v>Недригайлівський районний суд</v>
      </c>
      <c r="C21" s="9">
        <v>3</v>
      </c>
      <c r="D21" s="9">
        <v>3</v>
      </c>
      <c r="E21" s="10">
        <f>('[2]табл 1'!$C19/C21)/5.5</f>
        <v>11.515151515151516</v>
      </c>
      <c r="F21" s="10">
        <f>('[2]табл 1'!$D19/C21)/5.5</f>
        <v>1.0909090909090908</v>
      </c>
      <c r="G21" s="10">
        <f>('[2]табл 1'!$E19/D21)/5.5</f>
        <v>14.84848484848485</v>
      </c>
      <c r="H21" s="10">
        <f>('[2]табл 1'!$F19/D21)/5.5</f>
        <v>3.090909090909091</v>
      </c>
      <c r="I21" s="10">
        <f>('[2]табл 1'!$G19/C21)/5.5</f>
        <v>0.7272727272727273</v>
      </c>
      <c r="J21" s="10">
        <f>('[2]табл 1'!$H19/C21)/5.5</f>
        <v>0.6060606060606061</v>
      </c>
      <c r="K21" s="10">
        <f>('[2]табл 1'!$I19/D21)/5.5</f>
        <v>1.878787878787879</v>
      </c>
      <c r="L21" s="10">
        <f>('[2]табл 1'!$J19/D21)/5.5</f>
        <v>1.2727272727272727</v>
      </c>
      <c r="M21" s="10">
        <f>('[2]табл 1'!$K19/C21)/5.5</f>
        <v>17.575757575757578</v>
      </c>
      <c r="N21" s="10">
        <f>('[2]табл 1'!$L19/C21)/5.5</f>
        <v>16.96969696969697</v>
      </c>
      <c r="O21" s="10">
        <f>('[2]табл 1'!$M19/D21)/5.5</f>
        <v>21.272727272727273</v>
      </c>
      <c r="P21" s="10">
        <f>('[2]табл 1'!$N19/D21)/5.5</f>
        <v>20.727272727272727</v>
      </c>
      <c r="Q21" s="10">
        <f>('[2]табл 1'!$O19/C21)/5.5</f>
        <v>7.878787878787879</v>
      </c>
      <c r="R21" s="10">
        <f>('[2]табл 1'!$P19/C21)/5.5</f>
        <v>7.818181818181818</v>
      </c>
      <c r="S21" s="10">
        <f>('[2]табл 1'!$Q19/D21)/5.5</f>
        <v>9.93939393939394</v>
      </c>
      <c r="T21" s="10">
        <f>('[2]табл 1'!$R19/D21)/5.5</f>
        <v>9.757575757575758</v>
      </c>
      <c r="U21" s="10">
        <f>('[2]табл 1'!$S19/C21)/5.5</f>
        <v>0</v>
      </c>
      <c r="V21" s="10">
        <f>('[2]табл 1'!$T19/D21)/5.5</f>
        <v>0</v>
      </c>
      <c r="W21" s="10">
        <f>('[2]табл 1'!$U19/C21)/5.5</f>
        <v>0</v>
      </c>
      <c r="X21" s="10">
        <f>('[2]табл 1'!$V19/D21)/5.5</f>
        <v>0</v>
      </c>
      <c r="Y21" s="10">
        <f>('[2]табл 1'!$W19/C21)/5.5</f>
        <v>0</v>
      </c>
      <c r="Z21" s="10">
        <f>('[2]табл 1'!$X19/D21)/5.5</f>
        <v>0</v>
      </c>
      <c r="AA21" s="10">
        <f>('[2]табл 1'!$Y19/C21)/5.5</f>
        <v>37.696969696969695</v>
      </c>
      <c r="AB21" s="10">
        <f>('[2]табл 1'!$Z19/D21)/5.5</f>
        <v>47.939393939393945</v>
      </c>
      <c r="AC21" s="13">
        <f t="shared" si="0"/>
        <v>27.170418006430893</v>
      </c>
    </row>
    <row r="22" spans="1:29" ht="12.75">
      <c r="A22" s="8">
        <v>13</v>
      </c>
      <c r="B22" s="16" t="str">
        <f>REPT('[1]M_SUD'!$B17,1)</f>
        <v>Охтирський міськрайонний суд</v>
      </c>
      <c r="C22" s="9">
        <v>11</v>
      </c>
      <c r="D22" s="9">
        <v>11</v>
      </c>
      <c r="E22" s="10">
        <f>('[2]табл 1'!$C20/C22)/5.5</f>
        <v>14.644628099173554</v>
      </c>
      <c r="F22" s="10">
        <f>('[2]табл 1'!$D20/C22)/5.5</f>
        <v>2.6942148760330578</v>
      </c>
      <c r="G22" s="10">
        <f>('[2]табл 1'!$E20/D22)/5.5</f>
        <v>11.884297520661157</v>
      </c>
      <c r="H22" s="10">
        <f>('[2]табл 1'!$F20/D22)/5.5</f>
        <v>2.84297520661157</v>
      </c>
      <c r="I22" s="10">
        <f>('[2]табл 1'!$G20/C22)/5.5</f>
        <v>1.4710743801652895</v>
      </c>
      <c r="J22" s="10">
        <f>('[2]табл 1'!$H20/C22)/5.5</f>
        <v>1.2396694214876034</v>
      </c>
      <c r="K22" s="10">
        <f>('[2]табл 1'!$I20/D22)/5.5</f>
        <v>1.0743801652892562</v>
      </c>
      <c r="L22" s="10">
        <f>('[2]табл 1'!$J20/D22)/5.5</f>
        <v>0.6446280991735537</v>
      </c>
      <c r="M22" s="10">
        <f>('[2]табл 1'!$K20/C22)/5.5</f>
        <v>14.066115702479339</v>
      </c>
      <c r="N22" s="10">
        <f>('[2]табл 1'!$L20/C22)/5.5</f>
        <v>11.12396694214876</v>
      </c>
      <c r="O22" s="10">
        <f>('[2]табл 1'!$M20/D22)/5.5</f>
        <v>13.6198347107438</v>
      </c>
      <c r="P22" s="10">
        <f>('[2]табл 1'!$N20/D22)/5.5</f>
        <v>12.016528925619836</v>
      </c>
      <c r="Q22" s="10">
        <f>('[2]табл 1'!$O20/C22)/5.5</f>
        <v>6.892561983471074</v>
      </c>
      <c r="R22" s="10">
        <f>('[2]табл 1'!$P20/C22)/5.5</f>
        <v>6.8264462809917354</v>
      </c>
      <c r="S22" s="10">
        <f>('[2]табл 1'!$Q20/D22)/5.5</f>
        <v>6.661157024793388</v>
      </c>
      <c r="T22" s="10">
        <f>('[2]табл 1'!$R20/D22)/5.5</f>
        <v>6.561983471074381</v>
      </c>
      <c r="U22" s="10">
        <f>('[2]табл 1'!$S20/C22)/5.5</f>
        <v>0</v>
      </c>
      <c r="V22" s="10">
        <f>('[2]табл 1'!$T20/D22)/5.5</f>
        <v>0</v>
      </c>
      <c r="W22" s="10">
        <f>('[2]табл 1'!$U20/C22)/5.5</f>
        <v>0.04958677685950413</v>
      </c>
      <c r="X22" s="10">
        <f>('[2]табл 1'!$V20/D22)/5.5</f>
        <v>0.01652892561983471</v>
      </c>
      <c r="Y22" s="10">
        <f>('[2]табл 1'!$W20/C22)/5.5</f>
        <v>0</v>
      </c>
      <c r="Z22" s="10">
        <f>('[2]табл 1'!$X20/D22)/5.5</f>
        <v>0</v>
      </c>
      <c r="AA22" s="10">
        <f>('[2]табл 1'!$Y20/C22)/5.5</f>
        <v>37.12396694214876</v>
      </c>
      <c r="AB22" s="10">
        <f>('[2]табл 1'!$Z20/D22)/5.5</f>
        <v>33.256198347107436</v>
      </c>
      <c r="AC22" s="13">
        <f t="shared" si="0"/>
        <v>-10.418521816562787</v>
      </c>
    </row>
    <row r="23" spans="1:29" ht="12.75">
      <c r="A23" s="8">
        <v>14</v>
      </c>
      <c r="B23" s="16" t="str">
        <f>REPT('[1]M_SUD'!$B18,1)</f>
        <v>Путивльський районний суд</v>
      </c>
      <c r="C23" s="9">
        <v>4</v>
      </c>
      <c r="D23" s="9">
        <v>4</v>
      </c>
      <c r="E23" s="10">
        <f>('[2]табл 1'!$C21/C23)/5.5</f>
        <v>12.590909090909092</v>
      </c>
      <c r="F23" s="10">
        <f>('[2]табл 1'!$D21/C23)/5.5</f>
        <v>2.5454545454545454</v>
      </c>
      <c r="G23" s="10">
        <f>('[2]табл 1'!$E21/D23)/5.5</f>
        <v>12.045454545454545</v>
      </c>
      <c r="H23" s="10">
        <f>('[2]табл 1'!$F21/D23)/5.5</f>
        <v>2.8636363636363638</v>
      </c>
      <c r="I23" s="10">
        <f>('[2]табл 1'!$G21/C23)/5.5</f>
        <v>0.9545454545454546</v>
      </c>
      <c r="J23" s="10">
        <f>('[2]табл 1'!$H21/C23)/5.5</f>
        <v>0.6818181818181818</v>
      </c>
      <c r="K23" s="10">
        <f>('[2]табл 1'!$I21/D23)/5.5</f>
        <v>1.6818181818181819</v>
      </c>
      <c r="L23" s="10">
        <f>('[2]табл 1'!$J21/D23)/5.5</f>
        <v>0.2727272727272727</v>
      </c>
      <c r="M23" s="10">
        <f>('[2]табл 1'!$K21/C23)/5.5</f>
        <v>14</v>
      </c>
      <c r="N23" s="10">
        <f>('[2]табл 1'!$L21/C23)/5.5</f>
        <v>11.772727272727273</v>
      </c>
      <c r="O23" s="10">
        <f>('[2]табл 1'!$M21/D23)/5.5</f>
        <v>16.318181818181817</v>
      </c>
      <c r="P23" s="10">
        <f>('[2]табл 1'!$N21/D23)/5.5</f>
        <v>15.181818181818182</v>
      </c>
      <c r="Q23" s="10">
        <f>('[2]табл 1'!$O21/C23)/5.5</f>
        <v>9.045454545454545</v>
      </c>
      <c r="R23" s="10">
        <f>('[2]табл 1'!$P21/C23)/5.5</f>
        <v>9.045454545454545</v>
      </c>
      <c r="S23" s="10">
        <f>('[2]табл 1'!$Q21/D23)/5.5</f>
        <v>7.045454545454546</v>
      </c>
      <c r="T23" s="10">
        <f>('[2]табл 1'!$R21/D23)/5.5</f>
        <v>6.954545454545454</v>
      </c>
      <c r="U23" s="10">
        <f>('[2]табл 1'!$S21/C23)/5.5</f>
        <v>0</v>
      </c>
      <c r="V23" s="10">
        <f>('[2]табл 1'!$T21/D23)/5.5</f>
        <v>0</v>
      </c>
      <c r="W23" s="10">
        <f>('[2]табл 1'!$U21/C23)/5.5</f>
        <v>0</v>
      </c>
      <c r="X23" s="10">
        <f>('[2]табл 1'!$V21/D23)/5.5</f>
        <v>0</v>
      </c>
      <c r="Y23" s="10">
        <f>('[2]табл 1'!$W21/C23)/5.5</f>
        <v>0</v>
      </c>
      <c r="Z23" s="10">
        <f>('[2]табл 1'!$X21/D23)/5.5</f>
        <v>0</v>
      </c>
      <c r="AA23" s="10">
        <f>('[2]табл 1'!$Y21/C23)/5.5</f>
        <v>36.59090909090909</v>
      </c>
      <c r="AB23" s="10">
        <f>('[2]табл 1'!$Z21/D23)/5.5</f>
        <v>37.09090909090909</v>
      </c>
      <c r="AC23" s="13">
        <f t="shared" si="0"/>
        <v>1.366459627329192</v>
      </c>
    </row>
    <row r="24" spans="1:29" ht="12.75">
      <c r="A24" s="8">
        <v>15</v>
      </c>
      <c r="B24" s="16" t="str">
        <f>REPT('[1]M_SUD'!$B19,1)</f>
        <v>Роменський міськрайонний суд</v>
      </c>
      <c r="C24" s="9">
        <v>10</v>
      </c>
      <c r="D24" s="9">
        <v>10</v>
      </c>
      <c r="E24" s="10">
        <f>('[2]табл 1'!$C22/C24)/5.5</f>
        <v>24.89090909090909</v>
      </c>
      <c r="F24" s="10">
        <f>('[2]табл 1'!$D22/C24)/5.5</f>
        <v>2.4727272727272727</v>
      </c>
      <c r="G24" s="10">
        <f>('[2]табл 1'!$E22/D24)/5.5</f>
        <v>15.8</v>
      </c>
      <c r="H24" s="10">
        <f>('[2]табл 1'!$F22/D24)/5.5</f>
        <v>2.4727272727272727</v>
      </c>
      <c r="I24" s="10">
        <f>('[2]табл 1'!$G22/C24)/5.5</f>
        <v>0.6363636363636364</v>
      </c>
      <c r="J24" s="10">
        <f>('[2]табл 1'!$H22/C24)/5.5</f>
        <v>0.43636363636363634</v>
      </c>
      <c r="K24" s="10">
        <f>('[2]табл 1'!$I22/D24)/5.5</f>
        <v>0.8</v>
      </c>
      <c r="L24" s="10">
        <f>('[2]табл 1'!$J22/D24)/5.5</f>
        <v>0.6363636363636364</v>
      </c>
      <c r="M24" s="10">
        <f>('[2]табл 1'!$K22/C24)/5.5</f>
        <v>15.418181818181818</v>
      </c>
      <c r="N24" s="10">
        <f>('[2]табл 1'!$L22/C24)/5.5</f>
        <v>12.890909090909092</v>
      </c>
      <c r="O24" s="10">
        <f>('[2]табл 1'!$M22/D24)/5.5</f>
        <v>17.563636363636363</v>
      </c>
      <c r="P24" s="10">
        <f>('[2]табл 1'!$N22/D24)/5.5</f>
        <v>14.70909090909091</v>
      </c>
      <c r="Q24" s="10">
        <f>('[2]табл 1'!$O22/C24)/5.5</f>
        <v>7.7272727272727275</v>
      </c>
      <c r="R24" s="10">
        <f>('[2]табл 1'!$P22/C24)/5.5</f>
        <v>7.618181818181818</v>
      </c>
      <c r="S24" s="10">
        <f>('[2]табл 1'!$Q22/D24)/5.5</f>
        <v>8.709090909090909</v>
      </c>
      <c r="T24" s="10">
        <f>('[2]табл 1'!$R22/D24)/5.5</f>
        <v>8.436363636363636</v>
      </c>
      <c r="U24" s="10">
        <f>('[2]табл 1'!$S22/C24)/5.5</f>
        <v>0</v>
      </c>
      <c r="V24" s="10">
        <f>('[2]табл 1'!$T22/D24)/5.5</f>
        <v>0</v>
      </c>
      <c r="W24" s="10">
        <f>('[2]табл 1'!$U22/C24)/5.5</f>
        <v>0.03636363636363637</v>
      </c>
      <c r="X24" s="10">
        <f>('[2]табл 1'!$V22/D24)/5.5</f>
        <v>0</v>
      </c>
      <c r="Y24" s="10">
        <f>('[2]табл 1'!$W22/C24)/5.5</f>
        <v>0</v>
      </c>
      <c r="Z24" s="10">
        <f>('[2]табл 1'!$X22/D24)/5.5</f>
        <v>0</v>
      </c>
      <c r="AA24" s="10">
        <f>('[2]табл 1'!$Y22/C24)/5.5</f>
        <v>48.709090909090904</v>
      </c>
      <c r="AB24" s="10">
        <f>('[2]табл 1'!$Z22/D24)/5.5</f>
        <v>42.872727272727275</v>
      </c>
      <c r="AC24" s="13">
        <f t="shared" si="0"/>
        <v>-11.982082866741308</v>
      </c>
    </row>
    <row r="25" spans="1:29" ht="12.75">
      <c r="A25" s="8">
        <v>16</v>
      </c>
      <c r="B25" s="16" t="str">
        <f>REPT('[1]M_SUD'!$B20,1)</f>
        <v>Середино-Будський районний суд</v>
      </c>
      <c r="C25" s="9">
        <v>3</v>
      </c>
      <c r="D25" s="9">
        <v>3</v>
      </c>
      <c r="E25" s="10">
        <f>('[2]табл 1'!$C23/C25)/5.5</f>
        <v>10.606060606060607</v>
      </c>
      <c r="F25" s="10">
        <f>('[2]табл 1'!$D23/C25)/5.5</f>
        <v>2.727272727272727</v>
      </c>
      <c r="G25" s="10">
        <f>('[2]табл 1'!$E23/D25)/5.5</f>
        <v>10.787878787878789</v>
      </c>
      <c r="H25" s="10">
        <f>('[2]табл 1'!$F23/D25)/5.5</f>
        <v>3.090909090909091</v>
      </c>
      <c r="I25" s="10">
        <f>('[2]табл 1'!$G23/C25)/5.5</f>
        <v>0.2424242424242424</v>
      </c>
      <c r="J25" s="10">
        <f>('[2]табл 1'!$H23/C25)/5.5</f>
        <v>0.18181818181818182</v>
      </c>
      <c r="K25" s="10">
        <f>('[2]табл 1'!$I23/D25)/5.5</f>
        <v>0.30303030303030304</v>
      </c>
      <c r="L25" s="10">
        <f>('[2]табл 1'!$J23/D25)/5.5</f>
        <v>0.36363636363636365</v>
      </c>
      <c r="M25" s="10">
        <f>('[2]табл 1'!$K23/C25)/5.5</f>
        <v>7.939393939393939</v>
      </c>
      <c r="N25" s="10">
        <f>('[2]табл 1'!$L23/C25)/5.5</f>
        <v>5.757575757575758</v>
      </c>
      <c r="O25" s="10">
        <f>('[2]табл 1'!$M23/D25)/5.5</f>
        <v>6.424242424242425</v>
      </c>
      <c r="P25" s="10">
        <f>('[2]табл 1'!$N23/D25)/5.5</f>
        <v>5.818181818181818</v>
      </c>
      <c r="Q25" s="10">
        <f>('[2]табл 1'!$O23/C25)/5.5</f>
        <v>17.272727272727273</v>
      </c>
      <c r="R25" s="10">
        <f>('[2]табл 1'!$P23/C25)/5.5</f>
        <v>16.727272727272727</v>
      </c>
      <c r="S25" s="10">
        <f>('[2]табл 1'!$Q23/D25)/5.5</f>
        <v>18.424242424242422</v>
      </c>
      <c r="T25" s="10">
        <f>('[2]табл 1'!$R23/D25)/5.5</f>
        <v>18.06060606060606</v>
      </c>
      <c r="U25" s="10">
        <f>('[2]табл 1'!$S23/C25)/5.5</f>
        <v>0</v>
      </c>
      <c r="V25" s="10">
        <f>('[2]табл 1'!$T23/D25)/5.5</f>
        <v>0</v>
      </c>
      <c r="W25" s="10">
        <f>('[2]табл 1'!$U23/C25)/5.5</f>
        <v>0</v>
      </c>
      <c r="X25" s="10">
        <f>('[2]табл 1'!$V23/D25)/5.5</f>
        <v>0</v>
      </c>
      <c r="Y25" s="10">
        <f>('[2]табл 1'!$W23/C25)/5.5</f>
        <v>0</v>
      </c>
      <c r="Z25" s="10">
        <f>('[2]табл 1'!$X23/D25)/5.5</f>
        <v>0</v>
      </c>
      <c r="AA25" s="10">
        <f>('[2]табл 1'!$Y23/C25)/5.5</f>
        <v>36.06060606060606</v>
      </c>
      <c r="AB25" s="10">
        <f>('[2]табл 1'!$Z23/D25)/5.5</f>
        <v>35.93939393939394</v>
      </c>
      <c r="AC25" s="13">
        <f t="shared" si="0"/>
        <v>-0.3361344537815256</v>
      </c>
    </row>
    <row r="26" spans="1:29" ht="12.75">
      <c r="A26" s="8">
        <v>17</v>
      </c>
      <c r="B26" s="16" t="str">
        <f>REPT('[1]M_SUD'!$B21,1)</f>
        <v>Сумський районний суд</v>
      </c>
      <c r="C26" s="9">
        <v>5</v>
      </c>
      <c r="D26" s="9">
        <v>5</v>
      </c>
      <c r="E26" s="10">
        <f>('[2]табл 1'!$C24/C26)/5.5</f>
        <v>7.854545454545455</v>
      </c>
      <c r="F26" s="10">
        <f>('[2]табл 1'!$D24/C26)/5.5</f>
        <v>4.109090909090909</v>
      </c>
      <c r="G26" s="10">
        <f>('[2]табл 1'!$E24/D26)/5.5</f>
        <v>7.745454545454546</v>
      </c>
      <c r="H26" s="10">
        <f>('[2]табл 1'!$F24/D26)/5.5</f>
        <v>5.054545454545455</v>
      </c>
      <c r="I26" s="10">
        <f>('[2]табл 1'!$G24/C26)/5.5</f>
        <v>2</v>
      </c>
      <c r="J26" s="10">
        <f>('[2]табл 1'!$H24/C26)/5.5</f>
        <v>1.6727272727272726</v>
      </c>
      <c r="K26" s="10">
        <f>('[2]табл 1'!$I24/D26)/5.5</f>
        <v>2.0727272727272728</v>
      </c>
      <c r="L26" s="10">
        <f>('[2]табл 1'!$J24/D26)/5.5</f>
        <v>1.7090909090909092</v>
      </c>
      <c r="M26" s="10">
        <f>('[2]табл 1'!$K24/C26)/5.5</f>
        <v>21.236363636363635</v>
      </c>
      <c r="N26" s="10">
        <f>('[2]табл 1'!$L24/C26)/5.5</f>
        <v>18.981818181818184</v>
      </c>
      <c r="O26" s="10">
        <f>('[2]табл 1'!$M24/D26)/5.5</f>
        <v>26.94545454545454</v>
      </c>
      <c r="P26" s="10">
        <f>('[2]табл 1'!$N24/D26)/5.5</f>
        <v>23.054545454545455</v>
      </c>
      <c r="Q26" s="10">
        <f>('[2]табл 1'!$O24/C26)/5.5</f>
        <v>15.272727272727273</v>
      </c>
      <c r="R26" s="10">
        <f>('[2]табл 1'!$P24/C26)/5.5</f>
        <v>14.363636363636363</v>
      </c>
      <c r="S26" s="10">
        <f>('[2]табл 1'!$Q24/D26)/5.5</f>
        <v>30.654545454545453</v>
      </c>
      <c r="T26" s="10">
        <f>('[2]табл 1'!$R24/D26)/5.5</f>
        <v>28.872727272727275</v>
      </c>
      <c r="U26" s="10">
        <f>('[2]табл 1'!$S24/C26)/5.5</f>
        <v>0</v>
      </c>
      <c r="V26" s="10">
        <f>('[2]табл 1'!$T24/D26)/5.5</f>
        <v>0</v>
      </c>
      <c r="W26" s="10">
        <f>('[2]табл 1'!$U24/C26)/5.5</f>
        <v>0.07272727272727274</v>
      </c>
      <c r="X26" s="10">
        <f>('[2]табл 1'!$V24/D26)/5.5</f>
        <v>0.03636363636363637</v>
      </c>
      <c r="Y26" s="10">
        <f>('[2]табл 1'!$W24/C26)/5.5</f>
        <v>0</v>
      </c>
      <c r="Z26" s="10">
        <f>('[2]табл 1'!$X24/D26)/5.5</f>
        <v>0</v>
      </c>
      <c r="AA26" s="10">
        <f>('[2]табл 1'!$Y24/C26)/5.5</f>
        <v>46.43636363636364</v>
      </c>
      <c r="AB26" s="10">
        <f>('[2]табл 1'!$Z24/D26)/5.5</f>
        <v>67.45454545454545</v>
      </c>
      <c r="AC26" s="13">
        <f t="shared" si="0"/>
        <v>45.26233359436179</v>
      </c>
    </row>
    <row r="27" spans="1:29" ht="12.75">
      <c r="A27" s="8">
        <v>18</v>
      </c>
      <c r="B27" s="16" t="str">
        <f>REPT('[1]M_SUD'!$B22,1)</f>
        <v>Тростянецький районний суд</v>
      </c>
      <c r="C27" s="9">
        <v>5</v>
      </c>
      <c r="D27" s="9">
        <v>5</v>
      </c>
      <c r="E27" s="10">
        <f>('[2]табл 1'!$C25/C27)/5.5</f>
        <v>13.236363636363636</v>
      </c>
      <c r="F27" s="10">
        <f>('[2]табл 1'!$D25/C27)/5.5</f>
        <v>3.3454545454545452</v>
      </c>
      <c r="G27" s="10">
        <f>('[2]табл 1'!$E25/D27)/5.5</f>
        <v>13.345454545454546</v>
      </c>
      <c r="H27" s="10">
        <f>('[2]табл 1'!$F25/D27)/5.5</f>
        <v>2.690909090909091</v>
      </c>
      <c r="I27" s="10">
        <f>('[2]табл 1'!$G25/C27)/5.5</f>
        <v>0.8363636363636363</v>
      </c>
      <c r="J27" s="10">
        <f>('[2]табл 1'!$H25/C27)/5.5</f>
        <v>0.7272727272727273</v>
      </c>
      <c r="K27" s="10">
        <f>('[2]табл 1'!$I25/D27)/5.5</f>
        <v>0.6545454545454545</v>
      </c>
      <c r="L27" s="10">
        <f>('[2]табл 1'!$J25/D27)/5.5</f>
        <v>0.4</v>
      </c>
      <c r="M27" s="10">
        <f>('[2]табл 1'!$K25/C27)/5.5</f>
        <v>14.29090909090909</v>
      </c>
      <c r="N27" s="10">
        <f>('[2]табл 1'!$L25/C27)/5.5</f>
        <v>12.145454545454545</v>
      </c>
      <c r="O27" s="10">
        <f>('[2]табл 1'!$M25/D27)/5.5</f>
        <v>15.52727272727273</v>
      </c>
      <c r="P27" s="10">
        <f>('[2]табл 1'!$N25/D27)/5.5</f>
        <v>13.127272727272727</v>
      </c>
      <c r="Q27" s="10">
        <f>('[2]табл 1'!$O25/C27)/5.5</f>
        <v>5.927272727272728</v>
      </c>
      <c r="R27" s="10">
        <f>('[2]табл 1'!$P25/C27)/5.5</f>
        <v>5.781818181818182</v>
      </c>
      <c r="S27" s="10">
        <f>('[2]табл 1'!$Q25/D27)/5.5</f>
        <v>7.0181818181818185</v>
      </c>
      <c r="T27" s="10">
        <f>('[2]табл 1'!$R25/D27)/5.5</f>
        <v>6.581818181818182</v>
      </c>
      <c r="U27" s="10">
        <f>('[2]табл 1'!$S25/C27)/5.5</f>
        <v>0</v>
      </c>
      <c r="V27" s="10">
        <f>('[2]табл 1'!$T25/D27)/5.5</f>
        <v>0</v>
      </c>
      <c r="W27" s="10">
        <f>('[2]табл 1'!$U25/C27)/5.5</f>
        <v>0</v>
      </c>
      <c r="X27" s="10">
        <f>('[2]табл 1'!$V25/D27)/5.5</f>
        <v>0.03636363636363637</v>
      </c>
      <c r="Y27" s="10">
        <f>('[2]табл 1'!$W25/C27)/5.5</f>
        <v>0</v>
      </c>
      <c r="Z27" s="10">
        <f>('[2]табл 1'!$X25/D27)/5.5</f>
        <v>0</v>
      </c>
      <c r="AA27" s="10">
        <f>('[2]табл 1'!$Y25/C27)/5.5</f>
        <v>34.29090909090909</v>
      </c>
      <c r="AB27" s="10">
        <f>('[2]табл 1'!$Z25/D27)/5.5</f>
        <v>36.58181818181818</v>
      </c>
      <c r="AC27" s="13">
        <f t="shared" si="0"/>
        <v>6.68080593849416</v>
      </c>
    </row>
    <row r="28" spans="1:29" ht="12.75">
      <c r="A28" s="8">
        <v>19</v>
      </c>
      <c r="B28" s="16" t="str">
        <f>REPT('[1]M_SUD'!$B23,1)</f>
        <v>Шосткинський міськрайонний суд</v>
      </c>
      <c r="C28" s="9">
        <v>11</v>
      </c>
      <c r="D28" s="9">
        <v>11</v>
      </c>
      <c r="E28" s="10">
        <f>('[2]табл 1'!$C26/C28)/5.5</f>
        <v>28.28099173553719</v>
      </c>
      <c r="F28" s="10">
        <f>('[2]табл 1'!$D26/C28)/5.5</f>
        <v>2.727272727272727</v>
      </c>
      <c r="G28" s="10">
        <f>('[2]табл 1'!$E26/D28)/5.5</f>
        <v>19.206611570247933</v>
      </c>
      <c r="H28" s="10">
        <f>('[2]табл 1'!$F26/D28)/5.5</f>
        <v>3.057851239669421</v>
      </c>
      <c r="I28" s="10">
        <f>('[2]табл 1'!$G26/C28)/5.5</f>
        <v>1.0413223140495869</v>
      </c>
      <c r="J28" s="10">
        <f>('[2]табл 1'!$H26/C28)/5.5</f>
        <v>0.859504132231405</v>
      </c>
      <c r="K28" s="10">
        <f>('[2]табл 1'!$I26/D28)/5.5</f>
        <v>0.628099173553719</v>
      </c>
      <c r="L28" s="10">
        <f>('[2]табл 1'!$J26/D28)/5.5</f>
        <v>0.4958677685950413</v>
      </c>
      <c r="M28" s="10">
        <f>('[2]табл 1'!$K26/C28)/5.5</f>
        <v>17.884297520661157</v>
      </c>
      <c r="N28" s="10">
        <f>('[2]табл 1'!$L26/C28)/5.5</f>
        <v>14.165289256198347</v>
      </c>
      <c r="O28" s="10">
        <f>('[2]табл 1'!$M26/D28)/5.5</f>
        <v>18.09917355371901</v>
      </c>
      <c r="P28" s="10">
        <f>('[2]табл 1'!$N26/D28)/5.5</f>
        <v>14.677685950413224</v>
      </c>
      <c r="Q28" s="10">
        <f>('[2]табл 1'!$O26/C28)/5.5</f>
        <v>10.62809917355372</v>
      </c>
      <c r="R28" s="10">
        <f>('[2]табл 1'!$P26/C28)/5.5</f>
        <v>10.3801652892562</v>
      </c>
      <c r="S28" s="10">
        <f>('[2]табл 1'!$Q26/D28)/5.5</f>
        <v>10.743801652892563</v>
      </c>
      <c r="T28" s="10">
        <f>('[2]табл 1'!$R26/D28)/5.5</f>
        <v>10.479338842975206</v>
      </c>
      <c r="U28" s="10">
        <f>('[2]табл 1'!$S26/C28)/5.5</f>
        <v>0</v>
      </c>
      <c r="V28" s="10">
        <f>('[2]табл 1'!$T26/D28)/5.5</f>
        <v>0</v>
      </c>
      <c r="W28" s="10">
        <f>('[2]табл 1'!$U26/C28)/5.5</f>
        <v>0</v>
      </c>
      <c r="X28" s="10">
        <f>('[2]табл 1'!$V26/D28)/5.5</f>
        <v>0.01652892561983471</v>
      </c>
      <c r="Y28" s="10">
        <f>('[2]табл 1'!$W26/C28)/5.5</f>
        <v>0</v>
      </c>
      <c r="Z28" s="10">
        <f>('[2]табл 1'!$X26/D28)/5.5</f>
        <v>0</v>
      </c>
      <c r="AA28" s="10">
        <f>('[2]табл 1'!$Y26/C28)/5.5</f>
        <v>57.83471074380165</v>
      </c>
      <c r="AB28" s="10">
        <f>('[2]табл 1'!$Z26/D28)/5.5</f>
        <v>48.69421487603306</v>
      </c>
      <c r="AC28" s="13">
        <f t="shared" si="0"/>
        <v>-15.804515575878824</v>
      </c>
    </row>
    <row r="29" spans="1:29" ht="12.75">
      <c r="A29" s="8">
        <v>20</v>
      </c>
      <c r="B29" s="16" t="str">
        <f>REPT('[1]M_SUD'!$B24,1)</f>
        <v>Ямпільський районний суд</v>
      </c>
      <c r="C29" s="9">
        <v>4</v>
      </c>
      <c r="D29" s="9">
        <v>4</v>
      </c>
      <c r="E29" s="10">
        <f>('[2]табл 1'!$C27/C29)/5.5</f>
        <v>5.863636363636363</v>
      </c>
      <c r="F29" s="10">
        <f>('[2]табл 1'!$D27/C29)/5.5</f>
        <v>2.090909090909091</v>
      </c>
      <c r="G29" s="10">
        <f>('[2]табл 1'!$E27/D29)/5.5</f>
        <v>9.636363636363637</v>
      </c>
      <c r="H29" s="10">
        <f>('[2]табл 1'!$F27/D29)/5.5</f>
        <v>2.6363636363636362</v>
      </c>
      <c r="I29" s="10">
        <f>('[2]табл 1'!$G27/C29)/5.5</f>
        <v>0.45454545454545453</v>
      </c>
      <c r="J29" s="10">
        <f>('[2]табл 1'!$H27/C29)/5.5</f>
        <v>0.4090909090909091</v>
      </c>
      <c r="K29" s="10">
        <f>('[2]табл 1'!$I27/D29)/5.5</f>
        <v>0.045454545454545456</v>
      </c>
      <c r="L29" s="10">
        <f>('[2]табл 1'!$J27/D29)/5.5</f>
        <v>0.045454545454545456</v>
      </c>
      <c r="M29" s="10">
        <f>('[2]табл 1'!$K27/C29)/5.5</f>
        <v>6.954545454545454</v>
      </c>
      <c r="N29" s="10">
        <f>('[2]табл 1'!$L27/C29)/5.5</f>
        <v>6.181818181818182</v>
      </c>
      <c r="O29" s="10">
        <f>('[2]табл 1'!$M27/D29)/5.5</f>
        <v>10.454545454545455</v>
      </c>
      <c r="P29" s="10">
        <f>('[2]табл 1'!$N27/D29)/5.5</f>
        <v>8.954545454545455</v>
      </c>
      <c r="Q29" s="10">
        <f>('[2]табл 1'!$O27/C29)/5.5</f>
        <v>8.045454545454545</v>
      </c>
      <c r="R29" s="10">
        <f>('[2]табл 1'!$P27/C29)/5.5</f>
        <v>7.863636363636363</v>
      </c>
      <c r="S29" s="10">
        <f>('[2]табл 1'!$Q27/D29)/5.5</f>
        <v>12.409090909090908</v>
      </c>
      <c r="T29" s="10">
        <f>('[2]табл 1'!$R27/D29)/5.5</f>
        <v>12.045454545454545</v>
      </c>
      <c r="U29" s="10">
        <f>('[2]табл 1'!$S27/C29)/5.5</f>
        <v>0</v>
      </c>
      <c r="V29" s="10">
        <f>('[2]табл 1'!$T27/D29)/5.5</f>
        <v>0</v>
      </c>
      <c r="W29" s="10">
        <f>('[2]табл 1'!$U27/C29)/5.5</f>
        <v>0</v>
      </c>
      <c r="X29" s="10">
        <f>('[2]табл 1'!$V27/D29)/5.5</f>
        <v>0</v>
      </c>
      <c r="Y29" s="10">
        <f>('[2]табл 1'!$W27/C29)/5.5</f>
        <v>0</v>
      </c>
      <c r="Z29" s="10">
        <f>('[2]табл 1'!$X27/D29)/5.5</f>
        <v>0</v>
      </c>
      <c r="AA29" s="10">
        <f>('[2]табл 1'!$Y27/C29)/5.5</f>
        <v>21.318181818181817</v>
      </c>
      <c r="AB29" s="10">
        <f>('[2]табл 1'!$Z27/D29)/5.5</f>
        <v>32.54545454545455</v>
      </c>
      <c r="AC29" s="13">
        <f t="shared" si="0"/>
        <v>52.66524520255865</v>
      </c>
    </row>
    <row r="30" spans="1:29" s="17" customFormat="1" ht="12.75">
      <c r="A30" s="14"/>
      <c r="B30" s="14" t="s">
        <v>13</v>
      </c>
      <c r="C30" s="18">
        <f>SUM(C10:C29)</f>
        <v>133</v>
      </c>
      <c r="D30" s="18">
        <f>SUM(D10:D29)</f>
        <v>133</v>
      </c>
      <c r="E30" s="10">
        <f>('[2]табл 1'!$C28/C30)/5.5</f>
        <v>20.10252904989747</v>
      </c>
      <c r="F30" s="10">
        <f>('[2]табл 1'!$D28/C30)/5.5</f>
        <v>2.632946001367054</v>
      </c>
      <c r="G30" s="10">
        <f>('[2]табл 1'!$E28/D30)/5.5</f>
        <v>19.662337662337663</v>
      </c>
      <c r="H30" s="10">
        <f>('[2]табл 1'!$F28/D30)/5.5</f>
        <v>3.1319207108680795</v>
      </c>
      <c r="I30" s="10">
        <f>('[2]табл 1'!$G28/C30)/5.5</f>
        <v>1.3274094326725907</v>
      </c>
      <c r="J30" s="10">
        <f>('[2]табл 1'!$H28/C30)/5.5</f>
        <v>1.0553656869446344</v>
      </c>
      <c r="K30" s="10">
        <f>('[2]табл 1'!$I28/D30)/5.5</f>
        <v>1.568010936431989</v>
      </c>
      <c r="L30" s="10">
        <f>('[2]табл 1'!$J28/D30)/5.5</f>
        <v>1.159261790840738</v>
      </c>
      <c r="M30" s="10">
        <f>('[2]табл 1'!$K28/C30)/5.5</f>
        <v>16.937799043062203</v>
      </c>
      <c r="N30" s="10">
        <f>('[2]табл 1'!$L28/C30)/5.5</f>
        <v>13.715652768284349</v>
      </c>
      <c r="O30" s="10">
        <f>('[2]табл 1'!$M28/D30)/5.5</f>
        <v>17.784005468215994</v>
      </c>
      <c r="P30" s="10">
        <f>('[2]табл 1'!$N28/D30)/5.5</f>
        <v>14.799726589200274</v>
      </c>
      <c r="Q30" s="10">
        <f>('[2]табл 1'!$O28/C30)/5.5</f>
        <v>9.931647300068352</v>
      </c>
      <c r="R30" s="10">
        <f>('[2]табл 1'!$P28/C30)/5.5</f>
        <v>9.697881066302118</v>
      </c>
      <c r="S30" s="10">
        <f>('[2]табл 1'!$Q28/D30)/5.5</f>
        <v>11.499658236500341</v>
      </c>
      <c r="T30" s="10">
        <f>('[2]табл 1'!$R28/D30)/5.5</f>
        <v>11.194805194805195</v>
      </c>
      <c r="U30" s="10">
        <f>('[2]табл 1'!$S28/C30)/5.5</f>
        <v>0.0013670539986329459</v>
      </c>
      <c r="V30" s="10">
        <f>('[2]табл 1'!$T28/D30)/5.5</f>
        <v>0</v>
      </c>
      <c r="W30" s="10">
        <f>('[2]табл 1'!$U28/C30)/5.5</f>
        <v>0.03691045796308954</v>
      </c>
      <c r="X30" s="10">
        <f>('[2]табл 1'!$V28/D30)/5.5</f>
        <v>0.025974025974025972</v>
      </c>
      <c r="Y30" s="10">
        <f>('[2]табл 1'!$W28/C30)/5.5</f>
        <v>0</v>
      </c>
      <c r="Z30" s="10">
        <f>('[2]табл 1'!$X28/D30)/5.5</f>
        <v>0</v>
      </c>
      <c r="AA30" s="10">
        <f>('[2]табл 1'!$Y28/C30)/5.5</f>
        <v>48.33766233766233</v>
      </c>
      <c r="AB30" s="10">
        <f>('[2]табл 1'!$Z28/D30)/5.5</f>
        <v>50.539986329460014</v>
      </c>
      <c r="AC30" s="13">
        <f t="shared" si="0"/>
        <v>4.556124324782957</v>
      </c>
    </row>
  </sheetData>
  <sheetProtection/>
  <mergeCells count="31">
    <mergeCell ref="AA7:AA8"/>
    <mergeCell ref="Y6:Z6"/>
    <mergeCell ref="AA6:AB6"/>
    <mergeCell ref="A5:A8"/>
    <mergeCell ref="X7:X8"/>
    <mergeCell ref="Q6:T6"/>
    <mergeCell ref="U6:V6"/>
    <mergeCell ref="W6:X6"/>
    <mergeCell ref="O7:P7"/>
    <mergeCell ref="Q5:AC5"/>
    <mergeCell ref="E7:F7"/>
    <mergeCell ref="G7:H7"/>
    <mergeCell ref="I7:J7"/>
    <mergeCell ref="Z7:Z8"/>
    <mergeCell ref="AC7:AC8"/>
    <mergeCell ref="C3:AB3"/>
    <mergeCell ref="C6:D7"/>
    <mergeCell ref="AB7:AB8"/>
    <mergeCell ref="M7:N7"/>
    <mergeCell ref="Y7:Y8"/>
    <mergeCell ref="Q7:R7"/>
    <mergeCell ref="E6:H6"/>
    <mergeCell ref="I6:L6"/>
    <mergeCell ref="B5:B8"/>
    <mergeCell ref="S7:T7"/>
    <mergeCell ref="U7:U8"/>
    <mergeCell ref="V7:V8"/>
    <mergeCell ref="W7:W8"/>
    <mergeCell ref="C5:P5"/>
    <mergeCell ref="K7:L7"/>
    <mergeCell ref="M6:P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Шейна Мариана Степановна</cp:lastModifiedBy>
  <cp:lastPrinted>2017-07-26T11:17:27Z</cp:lastPrinted>
  <dcterms:created xsi:type="dcterms:W3CDTF">2011-09-22T13:35:42Z</dcterms:created>
  <dcterms:modified xsi:type="dcterms:W3CDTF">2017-07-26T11:22:25Z</dcterms:modified>
  <cp:category/>
  <cp:version/>
  <cp:contentType/>
  <cp:contentStatus/>
</cp:coreProperties>
</file>